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F:\ASFI\Department\5. RESEARCH\IFRS 17 Discount Curve\Results\English\"/>
    </mc:Choice>
  </mc:AlternateContent>
  <xr:revisionPtr revIDLastSave="0" documentId="13_ncr:1_{AF7E354F-02D1-4EAF-90E6-7D29D2F81897}" xr6:coauthVersionLast="47" xr6:coauthVersionMax="47" xr10:uidLastSave="{00000000-0000-0000-0000-000000000000}"/>
  <bookViews>
    <workbookView xWindow="-120" yWindow="-120" windowWidth="29040" windowHeight="15840" xr2:uid="{45B88A97-B597-4A5D-83DC-FBB2EA2FF2DD}"/>
  </bookViews>
  <sheets>
    <sheet name="Introduction" sheetId="4" r:id="rId1"/>
    <sheet name="Liquid_Reference_Curve" sheetId="1" r:id="rId2"/>
    <sheet name="Illiquid_Reference_Curve" sheetId="2" r:id="rId3"/>
    <sheet name="Market_Curves" sheetId="3" r:id="rId4"/>
    <sheet name="Liquid_Ref_Curve_Construction" sheetId="5" r:id="rId5"/>
    <sheet name="Illiquid_Ref_Curve_Construction" sheetId="6" r:id="rId6"/>
    <sheet name="Securities_List_for_Review" sheetId="7" r:id="rId7"/>
  </sheets>
  <externalReferences>
    <externalReference r:id="rId8"/>
  </externalReferences>
  <definedNames>
    <definedName name="illiquid_ref_curve">Illiquid_Ref_Curve_Construction!$I$5:$I$104</definedName>
    <definedName name="interest_type">'[1]Illiquid Reference Curve'!$C$4</definedName>
    <definedName name="interest_type_IFRS17">'[1]IFRS 17 Discount Curve'!$C$4</definedName>
    <definedName name="interest_type_Liq">'[1]Liquid Reference Curve'!$C$4</definedName>
    <definedName name="liq_prem_add">'[1]Illiquid Reference Curve'!$C$9</definedName>
    <definedName name="liq_prem_add_IFRS17">'[1]IFRS 17 Discount Curve'!$C$9</definedName>
    <definedName name="liq_prem_add_Liq">'[1]Liquid Reference Curve'!$C$9</definedName>
    <definedName name="liq_prem_ult">'[1]Illiquid Reference Curve'!$C$10</definedName>
    <definedName name="liq_prem_ult_IFRS17">'[1]IFRS 17 Discount Curve'!$C$10</definedName>
    <definedName name="liq_prem_ult_Liq">'[1]Liquid Reference Curve'!$C$10</definedName>
    <definedName name="liq_spread_ratio">'[1]Illiquid Reference Curve'!$C$8</definedName>
    <definedName name="liq_spread_ratio_IFRS17">'[1]IFRS 17 Discount Curve'!$C$8</definedName>
    <definedName name="liq_spread_ratio_Liq">'[1]Liquid Reference Curve'!$C$8</definedName>
    <definedName name="liquid_ref_curve">Liquid_Ref_Curve_Construction!$I$5:$I$104</definedName>
    <definedName name="market_curves">Market_Curves!$A$2:$E$31</definedName>
    <definedName name="obs_period">'[1]Illiquid Reference Curve'!$C$5</definedName>
    <definedName name="obs_period_IFRS17">'[1]IFRS 17 Discount Curve'!$C$5</definedName>
    <definedName name="obs_period_Liq">'[1]Liquid Reference Curve'!$C$5</definedName>
    <definedName name="par_input">'[1]Illiquid Reference Curve'!$B$17:$C$30</definedName>
    <definedName name="par_input_IFRS17">'[1]IFRS 17 Discount Curve'!$B$17:$C$30</definedName>
    <definedName name="par_input_Liq">'[1]Liquid Reference Curve'!$B$17:$C$30</definedName>
    <definedName name="spread_input">'[1]Illiquid Reference Curve'!$E$18:$F$30</definedName>
    <definedName name="spread_input_IFRS17">'[1]IFRS 17 Discount Curve'!$E$18:$F$30</definedName>
    <definedName name="spread_input_Liq">'[1]Liquid Reference Curve'!$E$18:$F$30</definedName>
    <definedName name="ult_rate">'[1]Illiquid Reference Curve'!$C$6</definedName>
    <definedName name="ult_rate_IFRS17">'[1]IFRS 17 Discount Curve'!$C$6</definedName>
    <definedName name="ult_rate_Liq">'[1]Liquid Reference Curve'!$C$6</definedName>
    <definedName name="ult_rate_year">'[1]Illiquid Reference Curve'!$C$7</definedName>
    <definedName name="ult_rate_year_IFRS17">'[1]IFRS 17 Discount Curve'!$C$7</definedName>
    <definedName name="ult_rate_year_Liq">'[1]Liquid Reference Curve'!$C$7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6" l="1"/>
  <c r="B2" i="5"/>
  <c r="H1" i="3"/>
  <c r="E1" i="2"/>
  <c r="S34" i="6" l="1"/>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D35" i="6" l="1"/>
  <c r="D36" i="6" s="1"/>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V5" i="6"/>
  <c r="M5" i="6"/>
  <c r="P5" i="6" s="1"/>
  <c r="D35" i="5"/>
  <c r="D36" i="5" s="1"/>
  <c r="D37" i="5" s="1"/>
  <c r="D38" i="5" s="1"/>
  <c r="D39" i="5" s="1"/>
  <c r="D40" i="5" s="1"/>
  <c r="D41" i="5" s="1"/>
  <c r="D42" i="5" s="1"/>
  <c r="D43" i="5" s="1"/>
  <c r="D44" i="5" s="1"/>
  <c r="D45" i="5" s="1"/>
  <c r="D46" i="5" s="1"/>
  <c r="D47" i="5" s="1"/>
  <c r="D48" i="5" s="1"/>
  <c r="D49" i="5" s="1"/>
  <c r="D50" i="5" s="1"/>
  <c r="D51" i="5" s="1"/>
  <c r="D52" i="5" s="1"/>
  <c r="D53" i="5" s="1"/>
  <c r="D54" i="5" s="1"/>
  <c r="D55" i="5" s="1"/>
  <c r="D56" i="5" s="1"/>
  <c r="D57" i="5" s="1"/>
  <c r="D58" i="5" s="1"/>
  <c r="D59" i="5" s="1"/>
  <c r="D60" i="5" s="1"/>
  <c r="D61" i="5" s="1"/>
  <c r="D62" i="5" s="1"/>
  <c r="D63" i="5" s="1"/>
  <c r="D64" i="5" s="1"/>
  <c r="D65" i="5" s="1"/>
  <c r="D66" i="5" s="1"/>
  <c r="D67" i="5" s="1"/>
  <c r="D68" i="5" s="1"/>
  <c r="D69" i="5" s="1"/>
  <c r="D70" i="5" s="1"/>
  <c r="D71" i="5" s="1"/>
  <c r="D72" i="5" s="1"/>
  <c r="D73" i="5" s="1"/>
  <c r="D74" i="5" s="1"/>
  <c r="H74" i="5" s="1"/>
  <c r="M5" i="5"/>
  <c r="P5" i="5" s="1"/>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V5" i="5" s="1"/>
  <c r="T5" i="5" s="1"/>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N5" i="6" l="1"/>
  <c r="O6" i="6" s="1"/>
  <c r="P6" i="6" s="1"/>
  <c r="E5" i="6"/>
  <c r="N5" i="5"/>
  <c r="O6" i="5" s="1"/>
  <c r="P6" i="5" s="1"/>
  <c r="E5" i="5"/>
  <c r="W5" i="6"/>
  <c r="T5" i="6"/>
  <c r="D37" i="6"/>
  <c r="D75" i="5"/>
  <c r="H75" i="5" s="1"/>
  <c r="E74" i="5"/>
  <c r="I74" i="5" s="1"/>
  <c r="U6" i="5"/>
  <c r="V6" i="5" s="1"/>
  <c r="W5" i="5"/>
  <c r="N6" i="6" l="1"/>
  <c r="O7" i="6" s="1"/>
  <c r="P7" i="6" s="1"/>
  <c r="E6" i="6"/>
  <c r="N6" i="5"/>
  <c r="O7" i="5" s="1"/>
  <c r="P7" i="5" s="1"/>
  <c r="E6" i="5"/>
  <c r="F5" i="5"/>
  <c r="H5" i="5" s="1"/>
  <c r="I5" i="5" s="1"/>
  <c r="J5" i="5" s="1"/>
  <c r="F5" i="6"/>
  <c r="H5" i="6" s="1"/>
  <c r="I5" i="6" s="1"/>
  <c r="U6" i="6"/>
  <c r="V6" i="6" s="1"/>
  <c r="D38" i="6"/>
  <c r="D76" i="5"/>
  <c r="H76" i="5" s="1"/>
  <c r="E75" i="5"/>
  <c r="I75" i="5" s="1"/>
  <c r="J75" i="5" s="1"/>
  <c r="T6" i="5"/>
  <c r="U7" i="5" s="1"/>
  <c r="V7" i="5" s="1"/>
  <c r="W6" i="5"/>
  <c r="N7" i="6" l="1"/>
  <c r="O8" i="6" s="1"/>
  <c r="P8" i="6" s="1"/>
  <c r="E7" i="6"/>
  <c r="N7" i="5"/>
  <c r="O8" i="5" s="1"/>
  <c r="P8" i="5" s="1"/>
  <c r="E7" i="5"/>
  <c r="J5" i="6"/>
  <c r="F6" i="5"/>
  <c r="H6" i="5" s="1"/>
  <c r="I6" i="5" s="1"/>
  <c r="J6" i="5" s="1"/>
  <c r="D39" i="6"/>
  <c r="W6" i="6"/>
  <c r="T6" i="6"/>
  <c r="D77" i="5"/>
  <c r="H77" i="5" s="1"/>
  <c r="E76" i="5"/>
  <c r="I76" i="5" s="1"/>
  <c r="J76" i="5" s="1"/>
  <c r="T7" i="5"/>
  <c r="U8" i="5" s="1"/>
  <c r="V8" i="5" s="1"/>
  <c r="W7" i="5"/>
  <c r="N8" i="5" l="1"/>
  <c r="O9" i="5" s="1"/>
  <c r="P9" i="5" s="1"/>
  <c r="E8" i="5"/>
  <c r="N8" i="6"/>
  <c r="O9" i="6" s="1"/>
  <c r="P9" i="6" s="1"/>
  <c r="E8" i="6"/>
  <c r="F7" i="5"/>
  <c r="H7" i="5" s="1"/>
  <c r="I7" i="5" s="1"/>
  <c r="J7" i="5" s="1"/>
  <c r="F6" i="6"/>
  <c r="H6" i="6" s="1"/>
  <c r="I6" i="6" s="1"/>
  <c r="U7" i="6"/>
  <c r="V7" i="6" s="1"/>
  <c r="D40" i="6"/>
  <c r="D78" i="5"/>
  <c r="H78" i="5" s="1"/>
  <c r="E77" i="5"/>
  <c r="I77" i="5" s="1"/>
  <c r="J77" i="5" s="1"/>
  <c r="T8" i="5"/>
  <c r="U9" i="5" s="1"/>
  <c r="V9" i="5" s="1"/>
  <c r="W8" i="5"/>
  <c r="N9" i="6" l="1"/>
  <c r="O10" i="6" s="1"/>
  <c r="P10" i="6" s="1"/>
  <c r="E9" i="6"/>
  <c r="N9" i="5"/>
  <c r="O10" i="5" s="1"/>
  <c r="P10" i="5" s="1"/>
  <c r="E9" i="5"/>
  <c r="J6" i="6"/>
  <c r="F8" i="5"/>
  <c r="H8" i="5" s="1"/>
  <c r="I8" i="5" s="1"/>
  <c r="J8" i="5" s="1"/>
  <c r="W7" i="6"/>
  <c r="T7" i="6"/>
  <c r="D41" i="6"/>
  <c r="D79" i="5"/>
  <c r="H79" i="5" s="1"/>
  <c r="E78" i="5"/>
  <c r="I78" i="5" s="1"/>
  <c r="J78" i="5" s="1"/>
  <c r="T9" i="5"/>
  <c r="U10" i="5" s="1"/>
  <c r="V10" i="5" s="1"/>
  <c r="W9" i="5"/>
  <c r="N10" i="6" l="1"/>
  <c r="O11" i="6" s="1"/>
  <c r="P11" i="6" s="1"/>
  <c r="E10" i="6"/>
  <c r="N10" i="5"/>
  <c r="O11" i="5" s="1"/>
  <c r="P11" i="5" s="1"/>
  <c r="E10" i="5"/>
  <c r="F9" i="5"/>
  <c r="H9" i="5" s="1"/>
  <c r="I9" i="5" s="1"/>
  <c r="J9" i="5" s="1"/>
  <c r="F7" i="6"/>
  <c r="H7" i="6" s="1"/>
  <c r="I7" i="6" s="1"/>
  <c r="U8" i="6"/>
  <c r="V8" i="6" s="1"/>
  <c r="D42" i="6"/>
  <c r="D80" i="5"/>
  <c r="H80" i="5" s="1"/>
  <c r="E79" i="5"/>
  <c r="I79" i="5" s="1"/>
  <c r="J79" i="5" s="1"/>
  <c r="T10" i="5"/>
  <c r="U11" i="5" s="1"/>
  <c r="V11" i="5" s="1"/>
  <c r="W10" i="5"/>
  <c r="N11" i="6" l="1"/>
  <c r="O12" i="6" s="1"/>
  <c r="P12" i="6" s="1"/>
  <c r="E11" i="6"/>
  <c r="N11" i="5"/>
  <c r="O12" i="5" s="1"/>
  <c r="P12" i="5" s="1"/>
  <c r="E11" i="5"/>
  <c r="J7" i="6"/>
  <c r="F10" i="5"/>
  <c r="H10" i="5" s="1"/>
  <c r="I10" i="5" s="1"/>
  <c r="J10" i="5" s="1"/>
  <c r="D43" i="6"/>
  <c r="W8" i="6"/>
  <c r="T8" i="6"/>
  <c r="D81" i="5"/>
  <c r="H81" i="5" s="1"/>
  <c r="E80" i="5"/>
  <c r="I80" i="5" s="1"/>
  <c r="J80" i="5" s="1"/>
  <c r="T11" i="5"/>
  <c r="U12" i="5" s="1"/>
  <c r="V12" i="5" s="1"/>
  <c r="W11" i="5"/>
  <c r="N12" i="5" l="1"/>
  <c r="O13" i="5" s="1"/>
  <c r="P13" i="5" s="1"/>
  <c r="E12" i="5"/>
  <c r="N12" i="6"/>
  <c r="O13" i="6" s="1"/>
  <c r="P13" i="6" s="1"/>
  <c r="E12" i="6"/>
  <c r="F11" i="5"/>
  <c r="H11" i="5" s="1"/>
  <c r="I11" i="5" s="1"/>
  <c r="J11" i="5" s="1"/>
  <c r="F8" i="6"/>
  <c r="H8" i="6" s="1"/>
  <c r="I8" i="6" s="1"/>
  <c r="U9" i="6"/>
  <c r="V9" i="6" s="1"/>
  <c r="D44" i="6"/>
  <c r="D82" i="5"/>
  <c r="H82" i="5" s="1"/>
  <c r="E81" i="5"/>
  <c r="I81" i="5" s="1"/>
  <c r="J81" i="5" s="1"/>
  <c r="T12" i="5"/>
  <c r="U13" i="5" s="1"/>
  <c r="V13" i="5" s="1"/>
  <c r="W12" i="5"/>
  <c r="N13" i="6" l="1"/>
  <c r="O14" i="6" s="1"/>
  <c r="P14" i="6" s="1"/>
  <c r="E13" i="6"/>
  <c r="N13" i="5"/>
  <c r="O14" i="5" s="1"/>
  <c r="P14" i="5" s="1"/>
  <c r="E13" i="5"/>
  <c r="J8" i="6"/>
  <c r="F12" i="5"/>
  <c r="H12" i="5" s="1"/>
  <c r="I12" i="5" s="1"/>
  <c r="J12" i="5" s="1"/>
  <c r="T9" i="6"/>
  <c r="W9" i="6"/>
  <c r="D45" i="6"/>
  <c r="D83" i="5"/>
  <c r="H83" i="5" s="1"/>
  <c r="E82" i="5"/>
  <c r="I82" i="5" s="1"/>
  <c r="J82" i="5" s="1"/>
  <c r="T13" i="5"/>
  <c r="U14" i="5" s="1"/>
  <c r="V14" i="5" s="1"/>
  <c r="W13" i="5"/>
  <c r="N14" i="5" l="1"/>
  <c r="O15" i="5" s="1"/>
  <c r="P15" i="5" s="1"/>
  <c r="E14" i="5"/>
  <c r="N14" i="6"/>
  <c r="O15" i="6" s="1"/>
  <c r="P15" i="6" s="1"/>
  <c r="E14" i="6"/>
  <c r="F13" i="5"/>
  <c r="H13" i="5" s="1"/>
  <c r="I13" i="5" s="1"/>
  <c r="J13" i="5" s="1"/>
  <c r="F9" i="6"/>
  <c r="H9" i="6" s="1"/>
  <c r="I9" i="6" s="1"/>
  <c r="D46" i="6"/>
  <c r="U10" i="6"/>
  <c r="V10" i="6" s="1"/>
  <c r="D84" i="5"/>
  <c r="H84" i="5" s="1"/>
  <c r="E83" i="5"/>
  <c r="I83" i="5" s="1"/>
  <c r="J83" i="5" s="1"/>
  <c r="T14" i="5"/>
  <c r="U15" i="5" s="1"/>
  <c r="V15" i="5" s="1"/>
  <c r="W14" i="5"/>
  <c r="N15" i="6" l="1"/>
  <c r="O16" i="6" s="1"/>
  <c r="P16" i="6" s="1"/>
  <c r="E15" i="6"/>
  <c r="N15" i="5"/>
  <c r="O16" i="5" s="1"/>
  <c r="P16" i="5" s="1"/>
  <c r="E15" i="5"/>
  <c r="J9" i="6"/>
  <c r="F14" i="5"/>
  <c r="H14" i="5" s="1"/>
  <c r="I14" i="5" s="1"/>
  <c r="J14" i="5" s="1"/>
  <c r="T10" i="6"/>
  <c r="U11" i="6" s="1"/>
  <c r="V11" i="6" s="1"/>
  <c r="W10" i="6"/>
  <c r="D47" i="6"/>
  <c r="D85" i="5"/>
  <c r="H85" i="5" s="1"/>
  <c r="E84" i="5"/>
  <c r="I84" i="5" s="1"/>
  <c r="J84" i="5" s="1"/>
  <c r="T15" i="5"/>
  <c r="U16" i="5" s="1"/>
  <c r="V16" i="5" s="1"/>
  <c r="W15" i="5"/>
  <c r="N16" i="5" l="1"/>
  <c r="O17" i="5" s="1"/>
  <c r="P17" i="5" s="1"/>
  <c r="E16" i="5"/>
  <c r="N16" i="6"/>
  <c r="O17" i="6" s="1"/>
  <c r="P17" i="6" s="1"/>
  <c r="E16" i="6"/>
  <c r="F15" i="5"/>
  <c r="H15" i="5" s="1"/>
  <c r="I15" i="5" s="1"/>
  <c r="J15" i="5" s="1"/>
  <c r="F10" i="6"/>
  <c r="H10" i="6" s="1"/>
  <c r="I10" i="6" s="1"/>
  <c r="D48" i="6"/>
  <c r="W11" i="6"/>
  <c r="T11" i="6"/>
  <c r="U12" i="6" s="1"/>
  <c r="V12" i="6" s="1"/>
  <c r="D86" i="5"/>
  <c r="H86" i="5" s="1"/>
  <c r="E85" i="5"/>
  <c r="I85" i="5" s="1"/>
  <c r="J85" i="5" s="1"/>
  <c r="T16" i="5"/>
  <c r="U17" i="5" s="1"/>
  <c r="V17" i="5" s="1"/>
  <c r="W16" i="5"/>
  <c r="N17" i="6" l="1"/>
  <c r="O18" i="6" s="1"/>
  <c r="P18" i="6" s="1"/>
  <c r="E17" i="6"/>
  <c r="N17" i="5"/>
  <c r="O18" i="5" s="1"/>
  <c r="P18" i="5" s="1"/>
  <c r="E17" i="5"/>
  <c r="J10" i="6"/>
  <c r="F16" i="5"/>
  <c r="H16" i="5" s="1"/>
  <c r="I16" i="5" s="1"/>
  <c r="J16" i="5" s="1"/>
  <c r="F11" i="6"/>
  <c r="H11" i="6" s="1"/>
  <c r="I11" i="6" s="1"/>
  <c r="W12" i="6"/>
  <c r="T12" i="6"/>
  <c r="U13" i="6" s="1"/>
  <c r="V13" i="6" s="1"/>
  <c r="D49" i="6"/>
  <c r="D87" i="5"/>
  <c r="H87" i="5" s="1"/>
  <c r="E86" i="5"/>
  <c r="I86" i="5" s="1"/>
  <c r="J86" i="5" s="1"/>
  <c r="T17" i="5"/>
  <c r="U18" i="5" s="1"/>
  <c r="V18" i="5" s="1"/>
  <c r="W17" i="5"/>
  <c r="N18" i="5" l="1"/>
  <c r="O19" i="5" s="1"/>
  <c r="P19" i="5" s="1"/>
  <c r="E18" i="5"/>
  <c r="N18" i="6"/>
  <c r="O19" i="6" s="1"/>
  <c r="P19" i="6" s="1"/>
  <c r="E18" i="6"/>
  <c r="J11" i="6"/>
  <c r="F17" i="5"/>
  <c r="H17" i="5" s="1"/>
  <c r="I17" i="5" s="1"/>
  <c r="J17" i="5" s="1"/>
  <c r="F12" i="6"/>
  <c r="H12" i="6" s="1"/>
  <c r="I12" i="6" s="1"/>
  <c r="D50" i="6"/>
  <c r="T13" i="6"/>
  <c r="U14" i="6" s="1"/>
  <c r="V14" i="6" s="1"/>
  <c r="W13" i="6"/>
  <c r="D88" i="5"/>
  <c r="H88" i="5" s="1"/>
  <c r="E87" i="5"/>
  <c r="I87" i="5" s="1"/>
  <c r="J87" i="5" s="1"/>
  <c r="T18" i="5"/>
  <c r="U19" i="5" s="1"/>
  <c r="V19" i="5" s="1"/>
  <c r="W18" i="5"/>
  <c r="N19" i="6" l="1"/>
  <c r="O20" i="6" s="1"/>
  <c r="P20" i="6" s="1"/>
  <c r="E19" i="6"/>
  <c r="N19" i="5"/>
  <c r="O20" i="5" s="1"/>
  <c r="P20" i="5" s="1"/>
  <c r="E19" i="5"/>
  <c r="J12" i="6"/>
  <c r="F18" i="5"/>
  <c r="H18" i="5" s="1"/>
  <c r="I18" i="5" s="1"/>
  <c r="J18" i="5" s="1"/>
  <c r="F13" i="6"/>
  <c r="H13" i="6" s="1"/>
  <c r="I13" i="6" s="1"/>
  <c r="D51" i="6"/>
  <c r="T14" i="6"/>
  <c r="U15" i="6" s="1"/>
  <c r="V15" i="6" s="1"/>
  <c r="W14" i="6"/>
  <c r="D89" i="5"/>
  <c r="H89" i="5" s="1"/>
  <c r="E88" i="5"/>
  <c r="I88" i="5" s="1"/>
  <c r="J88" i="5" s="1"/>
  <c r="T19" i="5"/>
  <c r="U20" i="5" s="1"/>
  <c r="V20" i="5" s="1"/>
  <c r="W19" i="5"/>
  <c r="N20" i="5" l="1"/>
  <c r="O21" i="5" s="1"/>
  <c r="P21" i="5" s="1"/>
  <c r="E20" i="5"/>
  <c r="N20" i="6"/>
  <c r="O21" i="6" s="1"/>
  <c r="P21" i="6" s="1"/>
  <c r="E20" i="6"/>
  <c r="J13" i="6"/>
  <c r="F19" i="5"/>
  <c r="H19" i="5" s="1"/>
  <c r="I19" i="5" s="1"/>
  <c r="J19" i="5" s="1"/>
  <c r="F14" i="6"/>
  <c r="H14" i="6" s="1"/>
  <c r="I14" i="6" s="1"/>
  <c r="T15" i="6"/>
  <c r="U16" i="6" s="1"/>
  <c r="V16" i="6" s="1"/>
  <c r="W15" i="6"/>
  <c r="D52" i="6"/>
  <c r="D90" i="5"/>
  <c r="H90" i="5" s="1"/>
  <c r="E89" i="5"/>
  <c r="I89" i="5" s="1"/>
  <c r="J89" i="5" s="1"/>
  <c r="T20" i="5"/>
  <c r="U21" i="5" s="1"/>
  <c r="V21" i="5" s="1"/>
  <c r="W20" i="5"/>
  <c r="N21" i="6" l="1"/>
  <c r="O22" i="6" s="1"/>
  <c r="P22" i="6" s="1"/>
  <c r="E21" i="6"/>
  <c r="N21" i="5"/>
  <c r="O22" i="5" s="1"/>
  <c r="P22" i="5" s="1"/>
  <c r="E21" i="5"/>
  <c r="J14" i="6"/>
  <c r="F20" i="5"/>
  <c r="H20" i="5" s="1"/>
  <c r="I20" i="5" s="1"/>
  <c r="J20" i="5" s="1"/>
  <c r="F15" i="6"/>
  <c r="H15" i="6" s="1"/>
  <c r="I15" i="6" s="1"/>
  <c r="D53" i="6"/>
  <c r="W16" i="6"/>
  <c r="T16" i="6"/>
  <c r="U17" i="6" s="1"/>
  <c r="V17" i="6" s="1"/>
  <c r="D91" i="5"/>
  <c r="H91" i="5" s="1"/>
  <c r="E90" i="5"/>
  <c r="I90" i="5" s="1"/>
  <c r="J90" i="5" s="1"/>
  <c r="T21" i="5"/>
  <c r="U22" i="5" s="1"/>
  <c r="V22" i="5" s="1"/>
  <c r="W21" i="5"/>
  <c r="N22" i="5" l="1"/>
  <c r="O23" i="5" s="1"/>
  <c r="P23" i="5" s="1"/>
  <c r="E22" i="5"/>
  <c r="N22" i="6"/>
  <c r="O23" i="6" s="1"/>
  <c r="P23" i="6" s="1"/>
  <c r="E22" i="6"/>
  <c r="J15" i="6"/>
  <c r="F21" i="5"/>
  <c r="H21" i="5" s="1"/>
  <c r="I21" i="5" s="1"/>
  <c r="J21" i="5" s="1"/>
  <c r="F16" i="6"/>
  <c r="H16" i="6" s="1"/>
  <c r="I16" i="6" s="1"/>
  <c r="W17" i="6"/>
  <c r="T17" i="6"/>
  <c r="U18" i="6" s="1"/>
  <c r="V18" i="6" s="1"/>
  <c r="D54" i="6"/>
  <c r="D92" i="5"/>
  <c r="H92" i="5" s="1"/>
  <c r="E91" i="5"/>
  <c r="I91" i="5" s="1"/>
  <c r="J91" i="5" s="1"/>
  <c r="T22" i="5"/>
  <c r="U23" i="5" s="1"/>
  <c r="V23" i="5" s="1"/>
  <c r="W22" i="5"/>
  <c r="N23" i="6" l="1"/>
  <c r="O24" i="6" s="1"/>
  <c r="P24" i="6" s="1"/>
  <c r="E23" i="6"/>
  <c r="N23" i="5"/>
  <c r="O24" i="5" s="1"/>
  <c r="P24" i="5" s="1"/>
  <c r="E23" i="5"/>
  <c r="J16" i="6"/>
  <c r="F22" i="5"/>
  <c r="H22" i="5" s="1"/>
  <c r="I22" i="5" s="1"/>
  <c r="J22" i="5" s="1"/>
  <c r="F17" i="6"/>
  <c r="H17" i="6" s="1"/>
  <c r="I17" i="6" s="1"/>
  <c r="W18" i="6"/>
  <c r="T18" i="6"/>
  <c r="U19" i="6" s="1"/>
  <c r="V19" i="6" s="1"/>
  <c r="D55" i="6"/>
  <c r="D93" i="5"/>
  <c r="H93" i="5" s="1"/>
  <c r="E92" i="5"/>
  <c r="I92" i="5" s="1"/>
  <c r="J92" i="5" s="1"/>
  <c r="T23" i="5"/>
  <c r="U24" i="5" s="1"/>
  <c r="V24" i="5" s="1"/>
  <c r="W23" i="5"/>
  <c r="N24" i="5" l="1"/>
  <c r="O25" i="5" s="1"/>
  <c r="P25" i="5" s="1"/>
  <c r="E24" i="5"/>
  <c r="N24" i="6"/>
  <c r="O25" i="6" s="1"/>
  <c r="P25" i="6" s="1"/>
  <c r="E24" i="6"/>
  <c r="J17" i="6"/>
  <c r="F23" i="5"/>
  <c r="H23" i="5" s="1"/>
  <c r="I23" i="5" s="1"/>
  <c r="J23" i="5" s="1"/>
  <c r="F18" i="6"/>
  <c r="H18" i="6" s="1"/>
  <c r="I18" i="6" s="1"/>
  <c r="D56" i="6"/>
  <c r="W19" i="6"/>
  <c r="T19" i="6"/>
  <c r="U20" i="6" s="1"/>
  <c r="V20" i="6" s="1"/>
  <c r="D94" i="5"/>
  <c r="H94" i="5" s="1"/>
  <c r="E93" i="5"/>
  <c r="I93" i="5" s="1"/>
  <c r="J93" i="5" s="1"/>
  <c r="T24" i="5"/>
  <c r="U25" i="5" s="1"/>
  <c r="V25" i="5" s="1"/>
  <c r="W24" i="5"/>
  <c r="N25" i="6" l="1"/>
  <c r="O26" i="6" s="1"/>
  <c r="P26" i="6" s="1"/>
  <c r="E25" i="6"/>
  <c r="N25" i="5"/>
  <c r="O26" i="5" s="1"/>
  <c r="P26" i="5" s="1"/>
  <c r="E25" i="5"/>
  <c r="J18" i="6"/>
  <c r="F24" i="5"/>
  <c r="H24" i="5" s="1"/>
  <c r="I24" i="5" s="1"/>
  <c r="J24" i="5" s="1"/>
  <c r="F19" i="6"/>
  <c r="H19" i="6" s="1"/>
  <c r="I19" i="6" s="1"/>
  <c r="T20" i="6"/>
  <c r="U21" i="6" s="1"/>
  <c r="V21" i="6" s="1"/>
  <c r="W20" i="6"/>
  <c r="D57" i="6"/>
  <c r="D95" i="5"/>
  <c r="H95" i="5" s="1"/>
  <c r="E94" i="5"/>
  <c r="I94" i="5" s="1"/>
  <c r="J94" i="5" s="1"/>
  <c r="T25" i="5"/>
  <c r="U26" i="5" s="1"/>
  <c r="V26" i="5" s="1"/>
  <c r="W25" i="5"/>
  <c r="N26" i="5" l="1"/>
  <c r="O27" i="5" s="1"/>
  <c r="P27" i="5" s="1"/>
  <c r="E26" i="5"/>
  <c r="N26" i="6"/>
  <c r="O27" i="6" s="1"/>
  <c r="P27" i="6" s="1"/>
  <c r="E26" i="6"/>
  <c r="J19" i="6"/>
  <c r="F25" i="5"/>
  <c r="H25" i="5" s="1"/>
  <c r="I25" i="5" s="1"/>
  <c r="J25" i="5" s="1"/>
  <c r="F20" i="6"/>
  <c r="H20" i="6" s="1"/>
  <c r="I20" i="6" s="1"/>
  <c r="D58" i="6"/>
  <c r="W21" i="6"/>
  <c r="T21" i="6"/>
  <c r="U22" i="6" s="1"/>
  <c r="V22" i="6" s="1"/>
  <c r="D96" i="5"/>
  <c r="H96" i="5" s="1"/>
  <c r="E95" i="5"/>
  <c r="I95" i="5" s="1"/>
  <c r="J95" i="5" s="1"/>
  <c r="T26" i="5"/>
  <c r="U27" i="5" s="1"/>
  <c r="V27" i="5" s="1"/>
  <c r="W26" i="5"/>
  <c r="N27" i="6" l="1"/>
  <c r="O28" i="6" s="1"/>
  <c r="P28" i="6" s="1"/>
  <c r="E27" i="6"/>
  <c r="N27" i="5"/>
  <c r="O28" i="5" s="1"/>
  <c r="P28" i="5" s="1"/>
  <c r="E27" i="5"/>
  <c r="J20" i="6"/>
  <c r="F26" i="5"/>
  <c r="H26" i="5" s="1"/>
  <c r="I26" i="5" s="1"/>
  <c r="J26" i="5" s="1"/>
  <c r="F21" i="6"/>
  <c r="H21" i="6" s="1"/>
  <c r="I21" i="6" s="1"/>
  <c r="W22" i="6"/>
  <c r="T22" i="6"/>
  <c r="U23" i="6" s="1"/>
  <c r="V23" i="6" s="1"/>
  <c r="D59" i="6"/>
  <c r="D97" i="5"/>
  <c r="H97" i="5" s="1"/>
  <c r="E96" i="5"/>
  <c r="I96" i="5" s="1"/>
  <c r="J96" i="5" s="1"/>
  <c r="T27" i="5"/>
  <c r="U28" i="5" s="1"/>
  <c r="V28" i="5" s="1"/>
  <c r="W27" i="5"/>
  <c r="N28" i="5" l="1"/>
  <c r="O29" i="5" s="1"/>
  <c r="P29" i="5" s="1"/>
  <c r="E28" i="5"/>
  <c r="N28" i="6"/>
  <c r="O29" i="6" s="1"/>
  <c r="P29" i="6" s="1"/>
  <c r="E28" i="6"/>
  <c r="J21" i="6"/>
  <c r="F27" i="5"/>
  <c r="H27" i="5" s="1"/>
  <c r="I27" i="5" s="1"/>
  <c r="J27" i="5" s="1"/>
  <c r="F22" i="6"/>
  <c r="H22" i="6" s="1"/>
  <c r="I22" i="6" s="1"/>
  <c r="W23" i="6"/>
  <c r="T23" i="6"/>
  <c r="U24" i="6" s="1"/>
  <c r="V24" i="6" s="1"/>
  <c r="D60" i="6"/>
  <c r="D98" i="5"/>
  <c r="H98" i="5" s="1"/>
  <c r="E97" i="5"/>
  <c r="I97" i="5" s="1"/>
  <c r="J97" i="5" s="1"/>
  <c r="T28" i="5"/>
  <c r="U29" i="5" s="1"/>
  <c r="V29" i="5" s="1"/>
  <c r="W28" i="5"/>
  <c r="N29" i="6" l="1"/>
  <c r="O30" i="6" s="1"/>
  <c r="P30" i="6" s="1"/>
  <c r="E29" i="6"/>
  <c r="N29" i="5"/>
  <c r="O30" i="5" s="1"/>
  <c r="P30" i="5" s="1"/>
  <c r="E29" i="5"/>
  <c r="J22" i="6"/>
  <c r="F28" i="5"/>
  <c r="H28" i="5" s="1"/>
  <c r="I28" i="5" s="1"/>
  <c r="J28" i="5" s="1"/>
  <c r="F23" i="6"/>
  <c r="H23" i="6" s="1"/>
  <c r="I23" i="6" s="1"/>
  <c r="D61" i="6"/>
  <c r="W24" i="6"/>
  <c r="T24" i="6"/>
  <c r="U25" i="6" s="1"/>
  <c r="V25" i="6" s="1"/>
  <c r="D99" i="5"/>
  <c r="H99" i="5" s="1"/>
  <c r="E98" i="5"/>
  <c r="I98" i="5" s="1"/>
  <c r="J98" i="5" s="1"/>
  <c r="T29" i="5"/>
  <c r="U30" i="5" s="1"/>
  <c r="V30" i="5" s="1"/>
  <c r="W29" i="5"/>
  <c r="N30" i="5" l="1"/>
  <c r="O31" i="5" s="1"/>
  <c r="P31" i="5" s="1"/>
  <c r="E30" i="5"/>
  <c r="N30" i="6"/>
  <c r="O31" i="6" s="1"/>
  <c r="P31" i="6" s="1"/>
  <c r="E30" i="6"/>
  <c r="J23" i="6"/>
  <c r="F29" i="5"/>
  <c r="H29" i="5" s="1"/>
  <c r="I29" i="5" s="1"/>
  <c r="J29" i="5" s="1"/>
  <c r="F24" i="6"/>
  <c r="H24" i="6" s="1"/>
  <c r="I24" i="6" s="1"/>
  <c r="T25" i="6"/>
  <c r="U26" i="6" s="1"/>
  <c r="V26" i="6" s="1"/>
  <c r="W25" i="6"/>
  <c r="D62" i="6"/>
  <c r="D100" i="5"/>
  <c r="H100" i="5" s="1"/>
  <c r="E99" i="5"/>
  <c r="I99" i="5" s="1"/>
  <c r="J99" i="5" s="1"/>
  <c r="T30" i="5"/>
  <c r="U31" i="5" s="1"/>
  <c r="V31" i="5" s="1"/>
  <c r="W30" i="5"/>
  <c r="N31" i="6" l="1"/>
  <c r="O32" i="6" s="1"/>
  <c r="P32" i="6" s="1"/>
  <c r="E31" i="6"/>
  <c r="N31" i="5"/>
  <c r="O32" i="5" s="1"/>
  <c r="P32" i="5" s="1"/>
  <c r="E31" i="5"/>
  <c r="J24" i="6"/>
  <c r="F30" i="5"/>
  <c r="H30" i="5" s="1"/>
  <c r="I30" i="5" s="1"/>
  <c r="J30" i="5" s="1"/>
  <c r="F25" i="6"/>
  <c r="H25" i="6" s="1"/>
  <c r="I25" i="6" s="1"/>
  <c r="D63" i="6"/>
  <c r="W26" i="6"/>
  <c r="T26" i="6"/>
  <c r="U27" i="6" s="1"/>
  <c r="V27" i="6" s="1"/>
  <c r="D101" i="5"/>
  <c r="H101" i="5" s="1"/>
  <c r="E100" i="5"/>
  <c r="I100" i="5" s="1"/>
  <c r="J100" i="5" s="1"/>
  <c r="T31" i="5"/>
  <c r="U32" i="5" s="1"/>
  <c r="V32" i="5" s="1"/>
  <c r="W31" i="5"/>
  <c r="N32" i="5" l="1"/>
  <c r="O33" i="5" s="1"/>
  <c r="P33" i="5" s="1"/>
  <c r="E32" i="5"/>
  <c r="N32" i="6"/>
  <c r="O33" i="6" s="1"/>
  <c r="P33" i="6" s="1"/>
  <c r="E32" i="6"/>
  <c r="J25" i="6"/>
  <c r="F31" i="5"/>
  <c r="H31" i="5" s="1"/>
  <c r="I31" i="5" s="1"/>
  <c r="J31" i="5" s="1"/>
  <c r="F26" i="6"/>
  <c r="H26" i="6" s="1"/>
  <c r="I26" i="6" s="1"/>
  <c r="W27" i="6"/>
  <c r="T27" i="6"/>
  <c r="U28" i="6" s="1"/>
  <c r="V28" i="6" s="1"/>
  <c r="D64" i="6"/>
  <c r="D102" i="5"/>
  <c r="H102" i="5" s="1"/>
  <c r="E101" i="5"/>
  <c r="I101" i="5" s="1"/>
  <c r="J101" i="5" s="1"/>
  <c r="T32" i="5"/>
  <c r="U33" i="5" s="1"/>
  <c r="V33" i="5" s="1"/>
  <c r="W32" i="5"/>
  <c r="N33" i="6" l="1"/>
  <c r="O34" i="6" s="1"/>
  <c r="P34" i="6" s="1"/>
  <c r="E33" i="6"/>
  <c r="N33" i="5"/>
  <c r="O34" i="5" s="1"/>
  <c r="P34" i="5" s="1"/>
  <c r="E33" i="5"/>
  <c r="J26" i="6"/>
  <c r="F32" i="5"/>
  <c r="H32" i="5" s="1"/>
  <c r="I32" i="5" s="1"/>
  <c r="J32" i="5" s="1"/>
  <c r="F27" i="6"/>
  <c r="H27" i="6" s="1"/>
  <c r="I27" i="6" s="1"/>
  <c r="D65" i="6"/>
  <c r="W28" i="6"/>
  <c r="T28" i="6"/>
  <c r="U29" i="6" s="1"/>
  <c r="V29" i="6" s="1"/>
  <c r="D103" i="5"/>
  <c r="H103" i="5" s="1"/>
  <c r="E102" i="5"/>
  <c r="I102" i="5" s="1"/>
  <c r="J102" i="5" s="1"/>
  <c r="T33" i="5"/>
  <c r="U34" i="5" s="1"/>
  <c r="V34" i="5" s="1"/>
  <c r="W33" i="5"/>
  <c r="N34" i="5" l="1"/>
  <c r="E34" i="5"/>
  <c r="N34" i="6"/>
  <c r="E34" i="6"/>
  <c r="J27" i="6"/>
  <c r="F33" i="5"/>
  <c r="H33" i="5" s="1"/>
  <c r="I33" i="5" s="1"/>
  <c r="J33" i="5" s="1"/>
  <c r="F28" i="6"/>
  <c r="H28" i="6" s="1"/>
  <c r="I28" i="6" s="1"/>
  <c r="D66" i="6"/>
  <c r="W29" i="6"/>
  <c r="T29" i="6"/>
  <c r="U30" i="6" s="1"/>
  <c r="V30" i="6" s="1"/>
  <c r="D104" i="5"/>
  <c r="E103" i="5"/>
  <c r="I103" i="5" s="1"/>
  <c r="J103" i="5" s="1"/>
  <c r="T34" i="5"/>
  <c r="W34" i="5"/>
  <c r="E35" i="6" l="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35" i="5"/>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J28" i="6"/>
  <c r="F34" i="5"/>
  <c r="H34" i="5" s="1"/>
  <c r="F29" i="6"/>
  <c r="H29" i="6" s="1"/>
  <c r="I29" i="6" s="1"/>
  <c r="T30" i="6"/>
  <c r="U31" i="6" s="1"/>
  <c r="V31" i="6" s="1"/>
  <c r="W30" i="6"/>
  <c r="D67" i="6"/>
  <c r="E104" i="5"/>
  <c r="H104" i="5"/>
  <c r="J29" i="6" l="1"/>
  <c r="H35" i="5"/>
  <c r="H36" i="5" s="1"/>
  <c r="I34" i="5"/>
  <c r="J34" i="5" s="1"/>
  <c r="F30" i="6"/>
  <c r="H30" i="6" s="1"/>
  <c r="I30" i="6" s="1"/>
  <c r="D68" i="6"/>
  <c r="E67" i="6"/>
  <c r="T31" i="6"/>
  <c r="U32" i="6" s="1"/>
  <c r="V32" i="6" s="1"/>
  <c r="W31" i="6"/>
  <c r="I104" i="5"/>
  <c r="J104" i="5" s="1"/>
  <c r="E66" i="5"/>
  <c r="I35" i="5" l="1"/>
  <c r="J35" i="5" s="1"/>
  <c r="J30" i="6"/>
  <c r="F31" i="6"/>
  <c r="H31" i="6" s="1"/>
  <c r="I31" i="6" s="1"/>
  <c r="W32" i="6"/>
  <c r="T32" i="6"/>
  <c r="U33" i="6" s="1"/>
  <c r="V33" i="6" s="1"/>
  <c r="E68" i="6"/>
  <c r="D69" i="6"/>
  <c r="H37" i="5"/>
  <c r="I36" i="5"/>
  <c r="E67" i="5"/>
  <c r="J36" i="5" l="1"/>
  <c r="J31" i="6"/>
  <c r="F32" i="6"/>
  <c r="H32" i="6" s="1"/>
  <c r="I32" i="6" s="1"/>
  <c r="D70" i="6"/>
  <c r="E69" i="6"/>
  <c r="W33" i="6"/>
  <c r="T33" i="6"/>
  <c r="U34" i="6" s="1"/>
  <c r="V34" i="6" s="1"/>
  <c r="H38" i="5"/>
  <c r="I37" i="5"/>
  <c r="J37" i="5" s="1"/>
  <c r="E68" i="5"/>
  <c r="J32" i="6" l="1"/>
  <c r="F33" i="6"/>
  <c r="H33" i="6" s="1"/>
  <c r="I33" i="6" s="1"/>
  <c r="W34" i="6"/>
  <c r="T34" i="6"/>
  <c r="D71" i="6"/>
  <c r="E70" i="6"/>
  <c r="H39" i="5"/>
  <c r="I38" i="5"/>
  <c r="J38" i="5" s="1"/>
  <c r="E69" i="5"/>
  <c r="J33" i="6" l="1"/>
  <c r="F34" i="6"/>
  <c r="H34" i="6" s="1"/>
  <c r="D72" i="6"/>
  <c r="E71" i="6"/>
  <c r="H40" i="5"/>
  <c r="I39" i="5"/>
  <c r="J39" i="5" s="1"/>
  <c r="E70" i="5"/>
  <c r="H35" i="6" l="1"/>
  <c r="I35" i="6" s="1"/>
  <c r="I34" i="6"/>
  <c r="E72" i="6"/>
  <c r="D73" i="6"/>
  <c r="H41" i="5"/>
  <c r="I40" i="5"/>
  <c r="J40" i="5" s="1"/>
  <c r="E71" i="5"/>
  <c r="H36" i="6" l="1"/>
  <c r="I36" i="6" s="1"/>
  <c r="J34" i="6"/>
  <c r="J35" i="6"/>
  <c r="D74" i="6"/>
  <c r="E73" i="6"/>
  <c r="H42" i="5"/>
  <c r="I41" i="5"/>
  <c r="J41" i="5" s="1"/>
  <c r="E72" i="5"/>
  <c r="H37" i="6" l="1"/>
  <c r="I37" i="6" s="1"/>
  <c r="J36" i="6"/>
  <c r="D75" i="6"/>
  <c r="H74" i="6"/>
  <c r="E74" i="6"/>
  <c r="H43" i="5"/>
  <c r="I42" i="5"/>
  <c r="J42" i="5" s="1"/>
  <c r="E73" i="5"/>
  <c r="H38" i="6" l="1"/>
  <c r="I38" i="6" s="1"/>
  <c r="J37" i="6"/>
  <c r="I74" i="6"/>
  <c r="D76" i="6"/>
  <c r="H75" i="6"/>
  <c r="E75" i="6"/>
  <c r="H44" i="5"/>
  <c r="I43" i="5"/>
  <c r="J43" i="5" s="1"/>
  <c r="J38" i="6" l="1"/>
  <c r="H39" i="6"/>
  <c r="I39" i="6" s="1"/>
  <c r="I75" i="6"/>
  <c r="H76" i="6"/>
  <c r="E76" i="6"/>
  <c r="D77" i="6"/>
  <c r="H45" i="5"/>
  <c r="I44" i="5"/>
  <c r="J44" i="5" s="1"/>
  <c r="J39" i="6" l="1"/>
  <c r="H40" i="6"/>
  <c r="I40" i="6" s="1"/>
  <c r="J75" i="6"/>
  <c r="I76" i="6"/>
  <c r="D78" i="6"/>
  <c r="H77" i="6"/>
  <c r="E77" i="6"/>
  <c r="H46" i="5"/>
  <c r="I45" i="5"/>
  <c r="J45" i="5" s="1"/>
  <c r="J40" i="6" l="1"/>
  <c r="H41" i="6"/>
  <c r="H42" i="6" s="1"/>
  <c r="I42" i="6" s="1"/>
  <c r="J76" i="6"/>
  <c r="I77" i="6"/>
  <c r="D79" i="6"/>
  <c r="H78" i="6"/>
  <c r="E78" i="6"/>
  <c r="H47" i="5"/>
  <c r="I46" i="5"/>
  <c r="J46" i="5" s="1"/>
  <c r="H43" i="6" l="1"/>
  <c r="I43" i="6" s="1"/>
  <c r="I41" i="6"/>
  <c r="J77" i="6"/>
  <c r="I78" i="6"/>
  <c r="H44" i="6"/>
  <c r="D80" i="6"/>
  <c r="H79" i="6"/>
  <c r="E79" i="6"/>
  <c r="H48" i="5"/>
  <c r="I47" i="5"/>
  <c r="J47" i="5" s="1"/>
  <c r="J42" i="6" l="1"/>
  <c r="J41" i="6"/>
  <c r="J43" i="6"/>
  <c r="J78" i="6"/>
  <c r="I79" i="6"/>
  <c r="I44" i="6"/>
  <c r="H45" i="6"/>
  <c r="H80" i="6"/>
  <c r="E80" i="6"/>
  <c r="D81" i="6"/>
  <c r="H49" i="5"/>
  <c r="I48" i="5"/>
  <c r="J48" i="5" s="1"/>
  <c r="J44" i="6" l="1"/>
  <c r="J79" i="6"/>
  <c r="I80" i="6"/>
  <c r="I45" i="6"/>
  <c r="H46" i="6"/>
  <c r="D82" i="6"/>
  <c r="H81" i="6"/>
  <c r="E81" i="6"/>
  <c r="H50" i="5"/>
  <c r="I49" i="5"/>
  <c r="J49" i="5" s="1"/>
  <c r="J45" i="6" l="1"/>
  <c r="J80" i="6"/>
  <c r="I81" i="6"/>
  <c r="H47" i="6"/>
  <c r="I46" i="6"/>
  <c r="D83" i="6"/>
  <c r="H82" i="6"/>
  <c r="E82" i="6"/>
  <c r="H51" i="5"/>
  <c r="I50" i="5"/>
  <c r="J50" i="5" s="1"/>
  <c r="J46" i="6" l="1"/>
  <c r="J81" i="6"/>
  <c r="I82" i="6"/>
  <c r="I47" i="6"/>
  <c r="H48" i="6"/>
  <c r="D84" i="6"/>
  <c r="H83" i="6"/>
  <c r="E83" i="6"/>
  <c r="H52" i="5"/>
  <c r="I51" i="5"/>
  <c r="J51" i="5" s="1"/>
  <c r="J47" i="6" l="1"/>
  <c r="J82" i="6"/>
  <c r="I83" i="6"/>
  <c r="I48" i="6"/>
  <c r="H49" i="6"/>
  <c r="H84" i="6"/>
  <c r="E84" i="6"/>
  <c r="D85" i="6"/>
  <c r="H53" i="5"/>
  <c r="I52" i="5"/>
  <c r="J52" i="5" s="1"/>
  <c r="J48" i="6" l="1"/>
  <c r="J83" i="6"/>
  <c r="I84" i="6"/>
  <c r="I49" i="6"/>
  <c r="H50" i="6"/>
  <c r="D86" i="6"/>
  <c r="H85" i="6"/>
  <c r="E85" i="6"/>
  <c r="H54" i="5"/>
  <c r="I53" i="5"/>
  <c r="J53" i="5" s="1"/>
  <c r="J49" i="6" l="1"/>
  <c r="J84" i="6"/>
  <c r="I50" i="6"/>
  <c r="H51" i="6"/>
  <c r="D87" i="6"/>
  <c r="H86" i="6"/>
  <c r="E86" i="6"/>
  <c r="I85" i="6"/>
  <c r="H55" i="5"/>
  <c r="I54" i="5"/>
  <c r="J54" i="5" s="1"/>
  <c r="J50" i="6" l="1"/>
  <c r="J85" i="6"/>
  <c r="I86" i="6"/>
  <c r="I51" i="6"/>
  <c r="H52" i="6"/>
  <c r="D88" i="6"/>
  <c r="H87" i="6"/>
  <c r="E87" i="6"/>
  <c r="H56" i="5"/>
  <c r="I55" i="5"/>
  <c r="J55" i="5" s="1"/>
  <c r="J86" i="6" l="1"/>
  <c r="J51" i="6"/>
  <c r="I87" i="6"/>
  <c r="H53" i="6"/>
  <c r="I52" i="6"/>
  <c r="H88" i="6"/>
  <c r="E88" i="6"/>
  <c r="D89" i="6"/>
  <c r="H57" i="5"/>
  <c r="I56" i="5"/>
  <c r="J56" i="5" s="1"/>
  <c r="J52" i="6" l="1"/>
  <c r="J87" i="6"/>
  <c r="I88" i="6"/>
  <c r="I53" i="6"/>
  <c r="H54" i="6"/>
  <c r="D90" i="6"/>
  <c r="H89" i="6"/>
  <c r="E89" i="6"/>
  <c r="H58" i="5"/>
  <c r="I57" i="5"/>
  <c r="J57" i="5" s="1"/>
  <c r="J53" i="6" l="1"/>
  <c r="J88" i="6"/>
  <c r="H55" i="6"/>
  <c r="I54" i="6"/>
  <c r="I89" i="6"/>
  <c r="D91" i="6"/>
  <c r="H90" i="6"/>
  <c r="E90" i="6"/>
  <c r="H59" i="5"/>
  <c r="I58" i="5"/>
  <c r="J58" i="5" s="1"/>
  <c r="J54" i="6" l="1"/>
  <c r="J89" i="6"/>
  <c r="I90" i="6"/>
  <c r="H56" i="6"/>
  <c r="I55" i="6"/>
  <c r="D92" i="6"/>
  <c r="H91" i="6"/>
  <c r="E91" i="6"/>
  <c r="H60" i="5"/>
  <c r="I59" i="5"/>
  <c r="J59" i="5" s="1"/>
  <c r="J55" i="6" l="1"/>
  <c r="J90" i="6"/>
  <c r="I91" i="6"/>
  <c r="I56" i="6"/>
  <c r="H57" i="6"/>
  <c r="H92" i="6"/>
  <c r="E92" i="6"/>
  <c r="D93" i="6"/>
  <c r="H61" i="5"/>
  <c r="I60" i="5"/>
  <c r="J60" i="5" s="1"/>
  <c r="J91" i="6" l="1"/>
  <c r="J56" i="6"/>
  <c r="I92" i="6"/>
  <c r="I57" i="6"/>
  <c r="H58" i="6"/>
  <c r="D94" i="6"/>
  <c r="H93" i="6"/>
  <c r="E93" i="6"/>
  <c r="H62" i="5"/>
  <c r="I61" i="5"/>
  <c r="J61" i="5" s="1"/>
  <c r="J57" i="6" l="1"/>
  <c r="J92" i="6"/>
  <c r="I93" i="6"/>
  <c r="I58" i="6"/>
  <c r="H59" i="6"/>
  <c r="D95" i="6"/>
  <c r="H94" i="6"/>
  <c r="E94" i="6"/>
  <c r="H63" i="5"/>
  <c r="I62" i="5"/>
  <c r="J62" i="5" s="1"/>
  <c r="J93" i="6" l="1"/>
  <c r="J58" i="6"/>
  <c r="I94" i="6"/>
  <c r="H60" i="6"/>
  <c r="I59" i="6"/>
  <c r="D96" i="6"/>
  <c r="H95" i="6"/>
  <c r="E95" i="6"/>
  <c r="H64" i="5"/>
  <c r="I63" i="5"/>
  <c r="J63" i="5" s="1"/>
  <c r="J94" i="6" l="1"/>
  <c r="J59" i="6"/>
  <c r="I95" i="6"/>
  <c r="I60" i="6"/>
  <c r="H61" i="6"/>
  <c r="H96" i="6"/>
  <c r="E96" i="6"/>
  <c r="D97" i="6"/>
  <c r="H65" i="5"/>
  <c r="I64" i="5"/>
  <c r="J64" i="5" s="1"/>
  <c r="J95" i="6" l="1"/>
  <c r="J60" i="6"/>
  <c r="H62" i="6"/>
  <c r="I61" i="6"/>
  <c r="I96" i="6"/>
  <c r="D98" i="6"/>
  <c r="H97" i="6"/>
  <c r="E97" i="6"/>
  <c r="H66" i="5"/>
  <c r="I65" i="5"/>
  <c r="J65" i="5" s="1"/>
  <c r="J61" i="6" l="1"/>
  <c r="J96" i="6"/>
  <c r="I97" i="6"/>
  <c r="I62" i="6"/>
  <c r="H63" i="6"/>
  <c r="D99" i="6"/>
  <c r="H98" i="6"/>
  <c r="E98" i="6"/>
  <c r="H67" i="5"/>
  <c r="I66" i="5"/>
  <c r="J66" i="5" s="1"/>
  <c r="J97" i="6" l="1"/>
  <c r="J62" i="6"/>
  <c r="I98" i="6"/>
  <c r="I63" i="6"/>
  <c r="H64" i="6"/>
  <c r="D100" i="6"/>
  <c r="H99" i="6"/>
  <c r="E99" i="6"/>
  <c r="H68" i="5"/>
  <c r="I67" i="5"/>
  <c r="J67" i="5" s="1"/>
  <c r="J98" i="6" l="1"/>
  <c r="J63" i="6"/>
  <c r="I99" i="6"/>
  <c r="H65" i="6"/>
  <c r="I64" i="6"/>
  <c r="H100" i="6"/>
  <c r="D101" i="6"/>
  <c r="E100" i="6"/>
  <c r="H69" i="5"/>
  <c r="I68" i="5"/>
  <c r="J68" i="5" s="1"/>
  <c r="J64" i="6" l="1"/>
  <c r="J99" i="6"/>
  <c r="I100" i="6"/>
  <c r="I65" i="6"/>
  <c r="H66" i="6"/>
  <c r="D102" i="6"/>
  <c r="H101" i="6"/>
  <c r="E101" i="6"/>
  <c r="H70" i="5"/>
  <c r="I69" i="5"/>
  <c r="J69" i="5" s="1"/>
  <c r="J65" i="6" l="1"/>
  <c r="J100" i="6"/>
  <c r="I101" i="6"/>
  <c r="I66" i="6"/>
  <c r="H67" i="6"/>
  <c r="D103" i="6"/>
  <c r="H102" i="6"/>
  <c r="E102" i="6"/>
  <c r="H71" i="5"/>
  <c r="I70" i="5"/>
  <c r="J70" i="5" s="1"/>
  <c r="J66" i="6" l="1"/>
  <c r="J101" i="6"/>
  <c r="I102" i="6"/>
  <c r="H68" i="6"/>
  <c r="I67" i="6"/>
  <c r="D104" i="6"/>
  <c r="H103" i="6"/>
  <c r="E103" i="6"/>
  <c r="H72" i="5"/>
  <c r="I71" i="5"/>
  <c r="J71" i="5" s="1"/>
  <c r="J67" i="6" l="1"/>
  <c r="J102" i="6"/>
  <c r="I103" i="6"/>
  <c r="I68" i="6"/>
  <c r="H69" i="6"/>
  <c r="H104" i="6"/>
  <c r="E104" i="6"/>
  <c r="H73" i="5"/>
  <c r="I73" i="5" s="1"/>
  <c r="I72" i="5"/>
  <c r="J72" i="5" s="1"/>
  <c r="J68" i="6" l="1"/>
  <c r="J103" i="6"/>
  <c r="J73" i="5"/>
  <c r="J74" i="5"/>
  <c r="B2" i="1" a="1"/>
  <c r="B70" i="1" s="1"/>
  <c r="I104" i="6"/>
  <c r="I69" i="6"/>
  <c r="H70" i="6"/>
  <c r="J104" i="6" l="1"/>
  <c r="J69" i="6"/>
  <c r="B71" i="1"/>
  <c r="B72" i="1"/>
  <c r="B2" i="1"/>
  <c r="B73" i="1"/>
  <c r="B3" i="1"/>
  <c r="B74" i="1"/>
  <c r="B4" i="1"/>
  <c r="B75" i="1"/>
  <c r="B5" i="1"/>
  <c r="B76" i="1"/>
  <c r="B6" i="1"/>
  <c r="B7" i="1"/>
  <c r="B77" i="1"/>
  <c r="B8" i="1"/>
  <c r="B78" i="1"/>
  <c r="B9" i="1"/>
  <c r="B79" i="1"/>
  <c r="B10" i="1"/>
  <c r="B80" i="1"/>
  <c r="B11" i="1"/>
  <c r="B81" i="1"/>
  <c r="B82" i="1"/>
  <c r="B12" i="1"/>
  <c r="B83" i="1"/>
  <c r="B13" i="1"/>
  <c r="B84" i="1"/>
  <c r="B14" i="1"/>
  <c r="B85" i="1"/>
  <c r="B15" i="1"/>
  <c r="B86" i="1"/>
  <c r="B16" i="1"/>
  <c r="B87" i="1"/>
  <c r="B17" i="1"/>
  <c r="B88" i="1"/>
  <c r="B18" i="1"/>
  <c r="B89" i="1"/>
  <c r="B19" i="1"/>
  <c r="B90" i="1"/>
  <c r="B20" i="1"/>
  <c r="B91" i="1"/>
  <c r="B21" i="1"/>
  <c r="B92" i="1"/>
  <c r="B22" i="1"/>
  <c r="B93" i="1"/>
  <c r="B23" i="1"/>
  <c r="B94" i="1"/>
  <c r="B24" i="1"/>
  <c r="B95" i="1"/>
  <c r="B25" i="1"/>
  <c r="B96" i="1"/>
  <c r="B26" i="1"/>
  <c r="B97" i="1"/>
  <c r="B27" i="1"/>
  <c r="B98" i="1"/>
  <c r="B28" i="1"/>
  <c r="B99" i="1"/>
  <c r="B29" i="1"/>
  <c r="B100" i="1"/>
  <c r="B30" i="1"/>
  <c r="B32" i="1"/>
  <c r="B101" i="1"/>
  <c r="B31"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I70" i="6"/>
  <c r="H71" i="6"/>
  <c r="J70" i="6" l="1"/>
  <c r="I71" i="6"/>
  <c r="H72" i="6"/>
  <c r="J71" i="6" l="1"/>
  <c r="I72" i="6"/>
  <c r="H73" i="6"/>
  <c r="I73" i="6" s="1"/>
  <c r="B2" i="2" s="1" a="1"/>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71" i="2"/>
  <c r="B36" i="2"/>
  <c r="B72" i="2"/>
  <c r="B37" i="2"/>
  <c r="B73" i="2"/>
  <c r="B74" i="2"/>
  <c r="B39" i="2"/>
  <c r="B38" i="2"/>
  <c r="B40" i="2"/>
  <c r="B75" i="2"/>
  <c r="B41" i="2"/>
  <c r="B76" i="2"/>
  <c r="B42" i="2"/>
  <c r="B77" i="2"/>
  <c r="B43" i="2"/>
  <c r="B78" i="2"/>
  <c r="B44" i="2"/>
  <c r="B79" i="2"/>
  <c r="B45" i="2"/>
  <c r="B80" i="2"/>
  <c r="B46" i="2"/>
  <c r="B81" i="2"/>
  <c r="B47" i="2"/>
  <c r="B82" i="2"/>
  <c r="B83" i="2"/>
  <c r="B48" i="2"/>
  <c r="B49" i="2"/>
  <c r="B84" i="2"/>
  <c r="B50" i="2"/>
  <c r="B85" i="2"/>
  <c r="B51" i="2"/>
  <c r="B86" i="2"/>
  <c r="B52" i="2"/>
  <c r="B87" i="2"/>
  <c r="B88" i="2"/>
  <c r="B53" i="2"/>
  <c r="B54" i="2"/>
  <c r="B89" i="2"/>
  <c r="B90" i="2"/>
  <c r="B55" i="2"/>
  <c r="B91" i="2"/>
  <c r="B56" i="2"/>
  <c r="B92" i="2"/>
  <c r="B57" i="2"/>
  <c r="B58" i="2"/>
  <c r="B93" i="2"/>
  <c r="B94" i="2"/>
  <c r="B59" i="2"/>
  <c r="B95" i="2"/>
  <c r="B60" i="2"/>
  <c r="B96" i="2"/>
  <c r="B61" i="2"/>
  <c r="B62" i="2"/>
  <c r="B97" i="2"/>
  <c r="B63" i="2"/>
  <c r="B98" i="2"/>
  <c r="B64" i="2"/>
  <c r="B99" i="2"/>
  <c r="B65" i="2"/>
  <c r="B100" i="2"/>
  <c r="B101" i="2"/>
  <c r="B66" i="2"/>
  <c r="B67" i="2"/>
  <c r="B68" i="2"/>
  <c r="B70" i="2"/>
  <c r="J73" i="6"/>
  <c r="J74" i="6"/>
  <c r="B69" i="2"/>
  <c r="J72" i="6"/>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alcChain>
</file>

<file path=xl/sharedStrings.xml><?xml version="1.0" encoding="utf-8"?>
<sst xmlns="http://schemas.openxmlformats.org/spreadsheetml/2006/main" count="5133" uniqueCount="230">
  <si>
    <t>Term (Years)</t>
  </si>
  <si>
    <t>Annual Effective Spot Rate</t>
  </si>
  <si>
    <t>This document is provided for your private use and for information purposes only as of the date indicated herein and is subject to change without notice.  It has been prepared and is based on information believed to be reliable. However, Fiera Capital makes no representation or warranty, express or implied, in respect thereof, takes no responsibility for any errors and omissions which may be contained therein or accepts any liability whatsoever for any loss arising from any use of or reliance on this document whether relied upon by the recipient or user or any other third party (including, without limitation, any customer of the recipient or user).</t>
  </si>
  <si>
    <t>The information, opinions, estimates, projections and other materials contained herein are not to be construed as an offer to sell, a solicitation for or an offer to buy, any products or services referenced herein (including, without limitation, any commodities, securities or other financial instruments), nor shall such information, opinions, estimates, projections and other materials be considered as investment advice or as a recommendation to enter into any transaction. No part of this document or any related material and information may be reproduced in any manner without the prior written permission of Fiera Capital.</t>
  </si>
  <si>
    <t>Source : The Fiera Capital’s CIA IFRS 17 market curves and reference curves, and certain content of the related implementation note, have been created using data from, unless otherwise specified, the FTSE Canada Fixed Income Indexes which are used with permission from FTSE Russel. FTSE Russel is licensing the FTSE Canada Fixed Income Indexes "as is," makes no warranties regarding same, does not guarantee the suitability, quality, accuracy, timeliness, and/or completeness of the FTSE Canada Fixed Income Indexes or any data included in, related to, or derived therefrom, assumes no liability in connection with their use, and does not sponsor, endorse, or recommend Fiera Capital, or any of its products or services</t>
  </si>
  <si>
    <t>Length of Observable Period (years)</t>
  </si>
  <si>
    <t>Ultimate Risk-Free Rate</t>
  </si>
  <si>
    <t>Ultimate Rate Timing (years)</t>
  </si>
  <si>
    <t>Liquidity Spread Ratio*</t>
  </si>
  <si>
    <t>Liquidity Premium Constant</t>
  </si>
  <si>
    <t>Ultimate Liquidity Premium</t>
  </si>
  <si>
    <t xml:space="preserve">Interpolation Methodology </t>
  </si>
  <si>
    <t>Linear</t>
  </si>
  <si>
    <t>Legal Note</t>
  </si>
  <si>
    <t>Detailed Calculation of the Liquid Reference Curve</t>
  </si>
  <si>
    <t>Rate</t>
  </si>
  <si>
    <t>Discount</t>
  </si>
  <si>
    <t>PV Coupons</t>
  </si>
  <si>
    <t>Annual Spot Rate</t>
  </si>
  <si>
    <t>Risk-Free Curve</t>
  </si>
  <si>
    <t>Year</t>
  </si>
  <si>
    <t>Spread Curve</t>
  </si>
  <si>
    <t>Spread</t>
  </si>
  <si>
    <t>Liquidity Spread</t>
  </si>
  <si>
    <t>Additional Liquidity Premium</t>
  </si>
  <si>
    <t>Liquid Reference Curve</t>
  </si>
  <si>
    <t>Liquidity Premium</t>
  </si>
  <si>
    <r>
      <t>The tab named '</t>
    </r>
    <r>
      <rPr>
        <b/>
        <sz val="12"/>
        <color theme="1"/>
        <rFont val="Calibri"/>
        <family val="2"/>
      </rPr>
      <t>Liquid_Reference_Curve</t>
    </r>
    <r>
      <rPr>
        <sz val="12"/>
        <color theme="1"/>
        <rFont val="Calibri"/>
        <family val="2"/>
      </rPr>
      <t>' contains the liquid reference spot rate curve. Refer to the '</t>
    </r>
    <r>
      <rPr>
        <b/>
        <sz val="12"/>
        <color theme="1"/>
        <rFont val="Calibri"/>
        <family val="2"/>
      </rPr>
      <t>Liquid_Ref_Curve_Construction'</t>
    </r>
    <r>
      <rPr>
        <sz val="12"/>
        <color theme="1"/>
        <rFont val="Calibri"/>
        <family val="2"/>
      </rPr>
      <t xml:space="preserve"> tab for more details on the methodology and parameters used to construct the liquid reference curve.
The liquid reference curve uses the risk-free curve and the provincial curve which are described in the '</t>
    </r>
    <r>
      <rPr>
        <b/>
        <sz val="12"/>
        <color theme="1"/>
        <rFont val="Calibri"/>
        <family val="2"/>
      </rPr>
      <t>Market_Curves</t>
    </r>
    <r>
      <rPr>
        <sz val="12"/>
        <color theme="1"/>
        <rFont val="Calibri"/>
        <family val="2"/>
      </rPr>
      <t>' tab.</t>
    </r>
  </si>
  <si>
    <r>
      <t>The tab named '</t>
    </r>
    <r>
      <rPr>
        <b/>
        <sz val="12"/>
        <color theme="1"/>
        <rFont val="Calibri"/>
        <family val="2"/>
      </rPr>
      <t>Illiquid_Reference_Curve</t>
    </r>
    <r>
      <rPr>
        <sz val="12"/>
        <color theme="1"/>
        <rFont val="Calibri"/>
        <family val="2"/>
      </rPr>
      <t>' contains the illiquid reference spot rate curve. Refer to the '</t>
    </r>
    <r>
      <rPr>
        <b/>
        <sz val="12"/>
        <color theme="1"/>
        <rFont val="Calibri"/>
        <family val="2"/>
      </rPr>
      <t>Illiquid_Ref_Curve_Construction'</t>
    </r>
    <r>
      <rPr>
        <sz val="12"/>
        <color theme="1"/>
        <rFont val="Calibri"/>
        <family val="2"/>
      </rPr>
      <t xml:space="preserve"> tab for more details on the methodology and parameters used to construct the liquid reference curve.
The illiquid reference curve uses the risk-free curve, the corporate A and BBB curves which are described in the '</t>
    </r>
    <r>
      <rPr>
        <b/>
        <sz val="12"/>
        <color theme="1"/>
        <rFont val="Calibri"/>
        <family val="2"/>
      </rPr>
      <t>Market_Curves</t>
    </r>
    <r>
      <rPr>
        <sz val="12"/>
        <color theme="1"/>
        <rFont val="Calibri"/>
        <family val="2"/>
      </rPr>
      <t>' tab.</t>
    </r>
  </si>
  <si>
    <r>
      <t>The tab named '</t>
    </r>
    <r>
      <rPr>
        <b/>
        <sz val="12"/>
        <color theme="1"/>
        <rFont val="Calibri"/>
        <family val="2"/>
      </rPr>
      <t>Liquid_Ref_Curve_Construction</t>
    </r>
    <r>
      <rPr>
        <sz val="12"/>
        <color theme="1"/>
        <rFont val="Calibri"/>
        <family val="2"/>
      </rPr>
      <t xml:space="preserve">' shows the methodology and parameters used to build the liquid reference curve. </t>
    </r>
  </si>
  <si>
    <r>
      <t>The tab named '</t>
    </r>
    <r>
      <rPr>
        <b/>
        <sz val="12"/>
        <color theme="1"/>
        <rFont val="Calibri"/>
        <family val="2"/>
      </rPr>
      <t>Illiquid_Ref_Curve_Construction</t>
    </r>
    <r>
      <rPr>
        <sz val="12"/>
        <color theme="1"/>
        <rFont val="Calibri"/>
        <family val="2"/>
      </rPr>
      <t xml:space="preserve">' shows the methodology and parameters used to build the illiquid reference curve. </t>
    </r>
  </si>
  <si>
    <t>CANADIAN INSTITUTE OF ACTUARIES and CIA trademarks are owned by the Canadian Institute of Actuaries and are used under license. Nothing contained in this document should be construed as granting any licence or right to use any of the CANADIAN INSTITUTE OF ACTUARIES or CIA trademarks for any purpose whatsoever without the written permission or applicable licence terms of the lawful owner. Unauthorised use of these trademarks is strictly prohibited and may violate trademark, copyright or other applicable laws. The Canadian Institute of Actuaries did not prepare and is not responsible for the preparation or publication of the data, rates or curves appearing in this document. No responsibility or liability can be accepted by the Canadian Institute of Actuaries nor its directors, officers, employees, partners, or members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the data, rates or curves featured on this document (b) any direct, indirect, special, consequential or incidental damages whatsoever, even if the Canadian Institute of Actuaries, its directors, officers, employees, partners or members is advised in advance of the possibility of such damages, resulting from the use of, or inability to use such data, rates or curves or any information</t>
  </si>
  <si>
    <t>CANADIAN INSTITUTE OF ACTUARIES and CIA trademarks are owned by the Canadian Institute of Actuaries and are used under license. Nothing contained in this document should be construed as granting any licence or right to use any of the CANADIAN INSTITUTE OF ACTUARIES or CIA trademarks for any purpose whatsoever without the written permission or applicable licence terms of the lawful owner. Unauthorised use of these trademarks is strictly prohibited and may violate trademark, copyright or other applicable laws. The Canadian Institute of Actuaries did not prepare and is not responsible for the preparation or publication of the data, rates or curves appearing in this document. No responsibility or liability can be accepted by the Canadian Institute of Actuaries nor its directors, officers, employees, partners, or members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the data, rates or curves featured in this document (b) any direct, indirect, special, consequential or incidental damages whatsoever, even if the Canadian Institute of Actuaries, its directors, officers, employees, partners or members is advised in advance of the possibility of such damages, resulting from the use of, or inability to use such data, rates or curves or any information</t>
  </si>
  <si>
    <r>
      <t>Th</t>
    </r>
    <r>
      <rPr>
        <sz val="12"/>
        <rFont val="Calibri"/>
        <family val="2"/>
      </rPr>
      <t>e tab named</t>
    </r>
    <r>
      <rPr>
        <sz val="12"/>
        <color theme="1"/>
        <rFont val="Calibri"/>
        <family val="2"/>
      </rPr>
      <t xml:space="preserve"> </t>
    </r>
    <r>
      <rPr>
        <sz val="12"/>
        <rFont val="Calibri"/>
        <family val="2"/>
      </rPr>
      <t>'</t>
    </r>
    <r>
      <rPr>
        <b/>
        <sz val="12"/>
        <rFont val="Calibri"/>
        <family val="2"/>
      </rPr>
      <t>Market_Curves</t>
    </r>
    <r>
      <rPr>
        <sz val="12"/>
        <rFont val="Calibri"/>
        <family val="2"/>
      </rPr>
      <t>' contains four (4) yield curves : Canada, Provincial, Corporate A and Corporate BBB.
These market curves data are used to establish the liquid and illiquid reference curves.</t>
    </r>
  </si>
  <si>
    <t>Illiquid Reference Curve</t>
  </si>
  <si>
    <t>Detailed Calculation of the Illiquid Reference Curve</t>
  </si>
  <si>
    <t>Annual Forward Rate</t>
  </si>
  <si>
    <t>Canada
Annual Rate
(Par rates)</t>
  </si>
  <si>
    <t>Province
Annual Rate
(Par rates)</t>
  </si>
  <si>
    <t>Corporate A
Annual Rate
(Par rates)</t>
  </si>
  <si>
    <t>Corporate BBB
Annual Rate
(Par rates)</t>
  </si>
  <si>
    <t>In January 2021, the Canadian Institute of Actuaries (“CIA”) retained the services of Fiera Capital Corporation (“Fiera Capital”) to produce, on a monthly basis, the Fiera Capital’s CIA IFRS 17 Market Curves and Reference Curves.
A complete description of the methodology used to develop the IFRS 17 reference curves, as well as the rationale used to establish this methodology, can be found in the CIA’s Educational Note IFRS 17 Discount Rates for Life and Health Insurance Contracts, published by the Committee on Life Insurance Financial Reporting (CLIFR) in June 2022. The material provided by the CIA also includes an Excel spreadsheet that builds the IFRS 17 references curves. The Educational Note IFRS 17 Discount Rates and Cash Flow Considerations for Property and Casualty Insurance Contracts published by the Committee on Property and Casualty Insurance Financial Reporting (PCFRC) also provides guidance on the topic of Discount rates and refers to the IFRS 17 reference curves.  The IFRS 17 reference curves apply to both Property and Casualty, and Life and Health Insurance Contracts. Actuaries would refer to the CIA educational notes for guidance related to the application of the reference curves.
Some of the key inputs used in the establishment of the IFRS 17 reference curves for insurance companies in Canada are the observables market rates on the Canadian bond market. This includes a Government of Canada (i.e. “risk-free”) market curve, a provincial bond market curve and a corporate bond market curve. The Implementation Note in the Methodology section (below) describes how these market curves are developed by Fiera Capital, and how these curves are then used to establish the IFRS 17 reference curves.
Note:  The reference curves up to December 31, 2019 use the reference curve parameters described in the CIA’s Draft Educational Note IFRS 17 Discount Rates for Life and Health Insurance Contracts , published by CLIFR in June 2020</t>
  </si>
  <si>
    <r>
      <t xml:space="preserve">Parameters </t>
    </r>
    <r>
      <rPr>
        <b/>
        <sz val="10"/>
        <color rgb="FFFF0000"/>
        <rFont val="Calibri"/>
        <family val="2"/>
        <scheme val="minor"/>
      </rPr>
      <t>(described in the educational note)</t>
    </r>
  </si>
  <si>
    <t xml:space="preserve">Closing data as of: </t>
  </si>
  <si>
    <t xml:space="preserve">The bond market closes at 4 PM ET on regular trading days and 1:00 PM ET on partial holidays (day prior a holiday). </t>
  </si>
  <si>
    <t>Supplementary information provided to ensure a thorough approach when applying mid-year discounting.</t>
  </si>
  <si>
    <t>Maturity Band</t>
  </si>
  <si>
    <t>Issuer Name</t>
  </si>
  <si>
    <t>Maturity Date</t>
  </si>
  <si>
    <t>Coupon</t>
  </si>
  <si>
    <t>Canadian Government Bond</t>
  </si>
  <si>
    <t>Federal</t>
  </si>
  <si>
    <t>Province of Quebec Canada</t>
  </si>
  <si>
    <t>Provincial</t>
  </si>
  <si>
    <t>Province of Alberta Canada</t>
  </si>
  <si>
    <t>Province of Saskatchewan Canada</t>
  </si>
  <si>
    <t>Province of Ontario Canada</t>
  </si>
  <si>
    <t>Province of Manitoba Canada</t>
  </si>
  <si>
    <t>Government of Newfoundland and Labrador</t>
  </si>
  <si>
    <t>Province of British Columbia Canada</t>
  </si>
  <si>
    <t>Province of New Brunswick Canada</t>
  </si>
  <si>
    <t>Province of Nova Scotia Canada</t>
  </si>
  <si>
    <t>Province of Prince Edward Island Canada</t>
  </si>
  <si>
    <t>Canadian Imperial Bank of Commerce</t>
  </si>
  <si>
    <t>Corporate A</t>
  </si>
  <si>
    <t>Federation des Caisses Desjardins du Quebec</t>
  </si>
  <si>
    <t>Toyota Credit Canada Inc</t>
  </si>
  <si>
    <t>Toronto-Dominion Bank/The</t>
  </si>
  <si>
    <t>Brookfield Corp</t>
  </si>
  <si>
    <t>Central 1 Credit Union</t>
  </si>
  <si>
    <t>Hydro One Inc</t>
  </si>
  <si>
    <t>Manulife Bank of Canada</t>
  </si>
  <si>
    <t>Intact Financial Corp</t>
  </si>
  <si>
    <t>Honda Canada Finance Inc</t>
  </si>
  <si>
    <t>National Bank of Canada</t>
  </si>
  <si>
    <t>BMW Canada Inc</t>
  </si>
  <si>
    <t>FortisBC Energy Inc</t>
  </si>
  <si>
    <t>John Deere Financial Inc</t>
  </si>
  <si>
    <t>Ontario Power Generation Inc</t>
  </si>
  <si>
    <t>North West Redwater Partnership / NWR Financing Co Ltd</t>
  </si>
  <si>
    <t>Royal Bank of Canada</t>
  </si>
  <si>
    <t>Bank of Nova Scotia/The</t>
  </si>
  <si>
    <t>Hyundai Capital Canada Inc</t>
  </si>
  <si>
    <t>AltaLink LP</t>
  </si>
  <si>
    <t>Enbridge Gas Inc</t>
  </si>
  <si>
    <t>Mercedes-Benz Finance Canada Inc</t>
  </si>
  <si>
    <t>Toronto Hydro Corp</t>
  </si>
  <si>
    <t>VW Credit Canada Inc</t>
  </si>
  <si>
    <t>Waste Management of Canada Corp</t>
  </si>
  <si>
    <t>iA Financial Corp Inc</t>
  </si>
  <si>
    <t>Caterpillar Financial Services Ltd</t>
  </si>
  <si>
    <t>Daimler Truck Finance Canada Inc</t>
  </si>
  <si>
    <t>Lower Mattagami Energy LP</t>
  </si>
  <si>
    <t>Sun Life Financial Inc</t>
  </si>
  <si>
    <t>IGM Financial Inc</t>
  </si>
  <si>
    <t>Canadian Core Real Estate LP</t>
  </si>
  <si>
    <t>Energir Inc</t>
  </si>
  <si>
    <t>407 International Inc</t>
  </si>
  <si>
    <t>Alectra Inc</t>
  </si>
  <si>
    <t>Coastal Gaslink Pipeline LP</t>
  </si>
  <si>
    <t>Toromont Industries Ltd</t>
  </si>
  <si>
    <t>Greater Toronto Airports Authority</t>
  </si>
  <si>
    <t>Great-West Lifeco Inc</t>
  </si>
  <si>
    <t>Manulife Financial Corp</t>
  </si>
  <si>
    <t>Sun Life Assurance Co of Canada</t>
  </si>
  <si>
    <t>CU Inc</t>
  </si>
  <si>
    <t>Canadian National Railway Co</t>
  </si>
  <si>
    <t>Magna International Inc</t>
  </si>
  <si>
    <t>EPCOR Utilities Inc</t>
  </si>
  <si>
    <t>Ottawa MacDonald-Cartier International Airport Authority</t>
  </si>
  <si>
    <t>Energir LP</t>
  </si>
  <si>
    <t>Brookfield Finance II Inc</t>
  </si>
  <si>
    <t>Winnipeg Airports Authority Inc</t>
  </si>
  <si>
    <t>Power Financial Corp</t>
  </si>
  <si>
    <t>Aeroports de Montreal</t>
  </si>
  <si>
    <t>British Columbia Ferry Services Inc</t>
  </si>
  <si>
    <t>FortisAlberta Inc</t>
  </si>
  <si>
    <t>Calgary Airport Authority/The</t>
  </si>
  <si>
    <t>Manulife Finance Delaware LP</t>
  </si>
  <si>
    <t>Power Corp of Canada</t>
  </si>
  <si>
    <t>Halifax International Airport Authority</t>
  </si>
  <si>
    <t>Windsor Canada Utilities Ltd</t>
  </si>
  <si>
    <t>Hydro Ottawa Capital Corp</t>
  </si>
  <si>
    <t>SGTP Highway Bypass LP</t>
  </si>
  <si>
    <t>E-L Financial Corp Ltd</t>
  </si>
  <si>
    <t>Canadian Utilities Ltd</t>
  </si>
  <si>
    <t>Capital Power Corp</t>
  </si>
  <si>
    <t>Corporate BBB</t>
  </si>
  <si>
    <t>TransCanada PipeLines Ltd</t>
  </si>
  <si>
    <t>Sienna Senior Living Inc</t>
  </si>
  <si>
    <t>Bell Telephone Co of Canada or Bell Canada</t>
  </si>
  <si>
    <t>Equitable Bank</t>
  </si>
  <si>
    <t>ARC Resources Ltd</t>
  </si>
  <si>
    <t>TELUS Corp</t>
  </si>
  <si>
    <t>Reliance LP</t>
  </si>
  <si>
    <t>Dream Summit Industrial LP</t>
  </si>
  <si>
    <t>TriSummit Utilities Inc</t>
  </si>
  <si>
    <t>AltaGas Ltd</t>
  </si>
  <si>
    <t>Dream Industrial Real Estate Investment Trust</t>
  </si>
  <si>
    <t>General Motors Financial of Canada Ltd</t>
  </si>
  <si>
    <t>First Capital Real Estate Investment Trust</t>
  </si>
  <si>
    <t>CT Real Estate Investment Trust</t>
  </si>
  <si>
    <t>H&amp;R Real Estate Investment Trust</t>
  </si>
  <si>
    <t>RioCan Real Estate Investment Trust</t>
  </si>
  <si>
    <t>Saputo Inc</t>
  </si>
  <si>
    <t>Bruce Power LP</t>
  </si>
  <si>
    <t>Dollarama Inc</t>
  </si>
  <si>
    <t>Transcontinental Inc</t>
  </si>
  <si>
    <t>Bank of Montreal</t>
  </si>
  <si>
    <t>Enbridge Pipelines Inc</t>
  </si>
  <si>
    <t>CNH Industrial Capital Canada Ltd</t>
  </si>
  <si>
    <t>Pembina Pipeline Corp</t>
  </si>
  <si>
    <t>Finning International Inc</t>
  </si>
  <si>
    <t>Crombie Real Estate Investment Trust</t>
  </si>
  <si>
    <t>SmartCentres Real Estate Investment Trust</t>
  </si>
  <si>
    <t>Rogers Communications Inc</t>
  </si>
  <si>
    <t>Coast Capital Savings Federal Credit Union</t>
  </si>
  <si>
    <t>Suncor Energy Inc</t>
  </si>
  <si>
    <t>Choice Properties Real Estate Investment Trust</t>
  </si>
  <si>
    <t>Canadian Natural Resources Ltd</t>
  </si>
  <si>
    <t>Chartwell Retirement Residences</t>
  </si>
  <si>
    <t>Fairfax Financial Holdings Ltd</t>
  </si>
  <si>
    <t>Inter Pipeline Ltd/AB</t>
  </si>
  <si>
    <t>Westcoast Energy Inc</t>
  </si>
  <si>
    <t>Ventas Canada Finance Ltd</t>
  </si>
  <si>
    <t>Brookfield Renewable Partners ULC</t>
  </si>
  <si>
    <t>HCN Canadian Holdings-1 LP</t>
  </si>
  <si>
    <t>Sagen MI Canada Inc</t>
  </si>
  <si>
    <t>Cenovus Energy Inc</t>
  </si>
  <si>
    <t>Primaris Real Estate Investment Trust</t>
  </si>
  <si>
    <t>Tourmaline Oil Corp</t>
  </si>
  <si>
    <t>Granite REIT Holdings LP</t>
  </si>
  <si>
    <t>Enbridge Inc</t>
  </si>
  <si>
    <t>Gibson Energy Inc</t>
  </si>
  <si>
    <t>CGI Inc</t>
  </si>
  <si>
    <t>CI Financial Corp</t>
  </si>
  <si>
    <t>Penske Truck Leasing Canada Inc</t>
  </si>
  <si>
    <t>Stantec Inc</t>
  </si>
  <si>
    <t>Cameco Corp</t>
  </si>
  <si>
    <t>Brookfield Infrastructure Finance ULC</t>
  </si>
  <si>
    <t>MCAP Commercial LP</t>
  </si>
  <si>
    <t>Metro Inc/CN</t>
  </si>
  <si>
    <t>Loblaw Cos Ltd</t>
  </si>
  <si>
    <t>Canadian Pacific Railway Co</t>
  </si>
  <si>
    <t>Canadian Tire Corp Ltd</t>
  </si>
  <si>
    <t>CCL Industries Inc</t>
  </si>
  <si>
    <t>WSP Global Inc</t>
  </si>
  <si>
    <t>Fortis Inc/Canada</t>
  </si>
  <si>
    <t>ENMAX Corp</t>
  </si>
  <si>
    <t>CAE Inc</t>
  </si>
  <si>
    <t>Videotron Ltd</t>
  </si>
  <si>
    <t>Keyera Corp</t>
  </si>
  <si>
    <t>NOVA Gas Transmission Ltd</t>
  </si>
  <si>
    <t>Alimentation Couche-Tard Inc</t>
  </si>
  <si>
    <t>Teranet Holdings LP</t>
  </si>
  <si>
    <t>Waste Connections Inc</t>
  </si>
  <si>
    <t>George Weston Ltd</t>
  </si>
  <si>
    <t>Whitecap Resources Inc</t>
  </si>
  <si>
    <t>Gildan Activewear Inc</t>
  </si>
  <si>
    <t>Husky Midstream LP</t>
  </si>
  <si>
    <t>South Bow Canadian Infrastructure Holdings Ltd</t>
  </si>
  <si>
    <t>Emera Inc</t>
  </si>
  <si>
    <t>Co-operators Financial Services Ltd</t>
  </si>
  <si>
    <t>Cogeco Communications Inc</t>
  </si>
  <si>
    <t>Stella-Jones Inc</t>
  </si>
  <si>
    <t>Nova Scotia Power Inc</t>
  </si>
  <si>
    <t>FortisBC Inc</t>
  </si>
  <si>
    <t>Sobeys Inc</t>
  </si>
  <si>
    <t>Plenary Health Care Partnerships Humber LP</t>
  </si>
  <si>
    <t>Liberty Utilities Canada LP</t>
  </si>
  <si>
    <t>Crosslinx Transit Solutions GP</t>
  </si>
  <si>
    <t>Sector</t>
  </si>
  <si>
    <t>Additional Information for Mid-Year Discounting</t>
  </si>
  <si>
    <t>Canada 
Annual Rate
(Par rates)</t>
  </si>
  <si>
    <r>
      <t>The tab named '</t>
    </r>
    <r>
      <rPr>
        <b/>
        <sz val="12"/>
        <color theme="1"/>
        <rFont val="Calibri"/>
        <family val="2"/>
      </rPr>
      <t>Securities_List_for_Review</t>
    </r>
    <r>
      <rPr>
        <sz val="12"/>
        <color theme="1"/>
        <rFont val="Calibri"/>
        <family val="2"/>
      </rPr>
      <t xml:space="preserve">' contains the underlying securities for the market curves (supplementary information to help review, if needed). </t>
    </r>
  </si>
  <si>
    <t>Prologis LP</t>
  </si>
  <si>
    <t>First National Financial Corp</t>
  </si>
  <si>
    <t>Laurentian Bank of Canada</t>
  </si>
  <si>
    <t>Noverco Inc</t>
  </si>
  <si>
    <t>First West Credit Union</t>
  </si>
  <si>
    <t>Allied Properties Real Estate Investment Trust</t>
  </si>
  <si>
    <t>Russel Metals Inc</t>
  </si>
  <si>
    <t>Electricite de France SA</t>
  </si>
  <si>
    <t>Empire Life Insurance Co/The</t>
  </si>
  <si>
    <t>Athene Global Funding</t>
  </si>
  <si>
    <t>Ford Credit Canada Co/Canada</t>
  </si>
  <si>
    <t>Avenue Living 2014 LP</t>
  </si>
  <si>
    <t>Atco Ltd/Canada</t>
  </si>
  <si>
    <t>Citigroup Inc</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</si>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</sst>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yyyy\-mm\-dd"/>
    <numFmt numFmtId="166" formatCode="0.0000"/>
    <numFmt numFmtId="167" formatCode="0.0"/>
    <numFmt numFmtId="168"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0"/>
      <color indexed="9"/>
      <name val="Calibri"/>
      <family val="2"/>
      <scheme val="minor"/>
    </font>
    <font>
      <sz val="10"/>
      <name val="Calibri"/>
      <family val="2"/>
      <scheme val="minor"/>
    </font>
    <font>
      <sz val="9"/>
      <name val="Calibri"/>
      <family val="2"/>
      <scheme val="minor"/>
    </font>
    <font>
      <i/>
      <sz val="7"/>
      <name val="Calibri"/>
      <family val="2"/>
      <scheme val="minor"/>
    </font>
    <font>
      <b/>
      <sz val="10"/>
      <name val="Calibri"/>
      <family val="2"/>
      <scheme val="minor"/>
    </font>
    <font>
      <sz val="11"/>
      <color theme="1"/>
      <name val="Calibri"/>
      <family val="2"/>
    </font>
    <font>
      <sz val="12"/>
      <color theme="1"/>
      <name val="Calibri"/>
      <family val="2"/>
    </font>
    <font>
      <sz val="12"/>
      <name val="Calibri"/>
      <family val="2"/>
    </font>
    <font>
      <b/>
      <sz val="12"/>
      <name val="Calibri"/>
      <family val="2"/>
    </font>
    <font>
      <i/>
      <sz val="10"/>
      <name val="Calibri"/>
      <family val="2"/>
      <scheme val="minor"/>
    </font>
    <font>
      <b/>
      <i/>
      <sz val="11"/>
      <color theme="1"/>
      <name val="Calibri"/>
      <family val="2"/>
    </font>
    <font>
      <b/>
      <sz val="11"/>
      <color theme="0"/>
      <name val="Calibri"/>
      <family val="2"/>
      <scheme val="minor"/>
    </font>
    <font>
      <b/>
      <sz val="16"/>
      <name val="Calibri"/>
      <family val="2"/>
      <scheme val="minor"/>
    </font>
    <font>
      <b/>
      <sz val="12"/>
      <color theme="1"/>
      <name val="Calibri"/>
      <family val="2"/>
    </font>
    <font>
      <i/>
      <sz val="10"/>
      <color theme="1"/>
      <name val="Calibri"/>
      <family val="2"/>
    </font>
    <font>
      <b/>
      <sz val="10"/>
      <color rgb="FFFF0000"/>
      <name val="Calibri"/>
      <family val="2"/>
      <scheme val="minor"/>
    </font>
    <font>
      <sz val="10"/>
      <name val="Arial"/>
      <family val="2"/>
    </font>
    <font>
      <sz val="7"/>
      <name val="Calibri"/>
      <family val="2"/>
      <scheme val="minor"/>
    </font>
  </fonts>
  <fills count="11">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style="double">
        <color auto="1"/>
      </right>
      <top style="thin">
        <color auto="1"/>
      </top>
      <bottom/>
      <diagonal/>
    </border>
    <border>
      <left style="double">
        <color auto="1"/>
      </left>
      <right style="double">
        <color auto="1"/>
      </right>
      <top style="thin">
        <color indexed="64"/>
      </top>
      <bottom style="double">
        <color auto="1"/>
      </bottom>
      <diagonal/>
    </border>
    <border>
      <left style="double">
        <color auto="1"/>
      </left>
      <right style="double">
        <color auto="1"/>
      </right>
      <top/>
      <bottom/>
      <diagonal/>
    </border>
  </borders>
  <cellStyleXfs count="4">
    <xf numFmtId="0" fontId="0" fillId="0" borderId="0"/>
    <xf numFmtId="9" fontId="1" fillId="0" borderId="0" applyFont="0" applyFill="0" applyBorder="0" applyAlignment="0" applyProtection="0"/>
    <xf numFmtId="0" fontId="8" fillId="0" borderId="0"/>
    <xf numFmtId="9" fontId="19" fillId="0" borderId="0" applyFont="0" applyFill="0" applyBorder="0" applyAlignment="0" applyProtection="0"/>
  </cellStyleXfs>
  <cellXfs count="99">
    <xf numFmtId="0" fontId="0" fillId="0" borderId="0" xfId="0"/>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4" fillId="0" borderId="0" xfId="0" applyFont="1"/>
    <xf numFmtId="1" fontId="4" fillId="0" borderId="2" xfId="0" applyNumberFormat="1" applyFont="1" applyBorder="1" applyAlignment="1">
      <alignment horizontal="center"/>
    </xf>
    <xf numFmtId="0" fontId="3" fillId="2" borderId="4" xfId="0" applyFont="1" applyFill="1" applyBorder="1" applyAlignment="1">
      <alignment horizontal="center" vertical="center" wrapText="1"/>
    </xf>
    <xf numFmtId="1" fontId="4" fillId="0" borderId="3" xfId="0" applyNumberFormat="1" applyFont="1" applyBorder="1" applyAlignment="1">
      <alignment horizontal="center"/>
    </xf>
    <xf numFmtId="165" fontId="7" fillId="0" borderId="0" xfId="0" applyNumberFormat="1" applyFont="1" applyAlignment="1">
      <alignment horizontal="right"/>
    </xf>
    <xf numFmtId="164" fontId="5" fillId="0" borderId="0" xfId="1" applyNumberFormat="1" applyFont="1" applyBorder="1" applyAlignment="1">
      <alignment horizontal="center"/>
    </xf>
    <xf numFmtId="1" fontId="4" fillId="0" borderId="0" xfId="0" applyNumberFormat="1" applyFont="1" applyAlignment="1">
      <alignment horizontal="center"/>
    </xf>
    <xf numFmtId="1" fontId="4" fillId="0" borderId="1" xfId="0" applyNumberFormat="1" applyFont="1" applyBorder="1" applyAlignment="1">
      <alignment horizontal="center"/>
    </xf>
    <xf numFmtId="164" fontId="5" fillId="0" borderId="1" xfId="1" applyNumberFormat="1" applyFont="1" applyBorder="1" applyAlignment="1">
      <alignment horizontal="center"/>
    </xf>
    <xf numFmtId="164" fontId="5" fillId="0" borderId="5" xfId="1" applyNumberFormat="1" applyFont="1" applyBorder="1" applyAlignment="1">
      <alignment horizontal="center"/>
    </xf>
    <xf numFmtId="164" fontId="5" fillId="0" borderId="6" xfId="1" applyNumberFormat="1" applyFont="1" applyBorder="1" applyAlignment="1">
      <alignment horizontal="center"/>
    </xf>
    <xf numFmtId="164" fontId="5" fillId="0" borderId="7" xfId="1" applyNumberFormat="1" applyFont="1" applyBorder="1" applyAlignment="1">
      <alignment horizontal="center"/>
    </xf>
    <xf numFmtId="0" fontId="6" fillId="0" borderId="0" xfId="0" applyFont="1" applyAlignment="1">
      <alignment horizontal="justify" vertical="center" wrapText="1"/>
    </xf>
    <xf numFmtId="0" fontId="6" fillId="0" borderId="0" xfId="0" applyFont="1" applyAlignment="1">
      <alignment horizontal="left" vertical="center" wrapText="1"/>
    </xf>
    <xf numFmtId="0" fontId="7" fillId="0" borderId="0" xfId="0" applyFont="1" applyAlignment="1">
      <alignment horizontal="left"/>
    </xf>
    <xf numFmtId="0" fontId="2" fillId="0" borderId="0" xfId="0" applyFont="1"/>
    <xf numFmtId="0" fontId="8" fillId="0" borderId="0" xfId="2"/>
    <xf numFmtId="0" fontId="9" fillId="3" borderId="12" xfId="2" applyFont="1" applyFill="1" applyBorder="1" applyAlignment="1">
      <alignment vertical="center" wrapText="1"/>
    </xf>
    <xf numFmtId="0" fontId="13" fillId="0" borderId="13" xfId="2" applyFont="1" applyBorder="1"/>
    <xf numFmtId="0" fontId="12" fillId="0" borderId="14" xfId="0" applyFont="1" applyBorder="1" applyAlignment="1">
      <alignment horizontal="justify" vertical="center" wrapText="1"/>
    </xf>
    <xf numFmtId="0" fontId="0" fillId="4" borderId="1" xfId="0" applyFill="1" applyBorder="1" applyAlignment="1">
      <alignment horizontal="right"/>
    </xf>
    <xf numFmtId="10" fontId="0" fillId="4" borderId="2" xfId="1" applyNumberFormat="1" applyFont="1" applyFill="1" applyBorder="1" applyAlignment="1">
      <alignment horizontal="right"/>
    </xf>
    <xf numFmtId="0" fontId="0" fillId="4" borderId="2" xfId="0" applyFill="1" applyBorder="1" applyAlignment="1">
      <alignment horizontal="right"/>
    </xf>
    <xf numFmtId="9" fontId="0" fillId="4" borderId="2" xfId="1" applyFont="1" applyFill="1" applyBorder="1" applyAlignment="1">
      <alignment horizontal="right"/>
    </xf>
    <xf numFmtId="0" fontId="0" fillId="4" borderId="3" xfId="0" applyFill="1" applyBorder="1" applyAlignment="1">
      <alignment horizontal="right"/>
    </xf>
    <xf numFmtId="0" fontId="12" fillId="0" borderId="14" xfId="0" applyFont="1" applyBorder="1" applyAlignment="1">
      <alignment horizontal="left" vertical="center" wrapText="1"/>
    </xf>
    <xf numFmtId="0" fontId="0" fillId="0" borderId="0" xfId="0" applyAlignment="1">
      <alignment horizontal="center" wrapText="1"/>
    </xf>
    <xf numFmtId="0" fontId="0" fillId="0" borderId="16" xfId="0" applyBorder="1"/>
    <xf numFmtId="166" fontId="0" fillId="0" borderId="0" xfId="0" applyNumberFormat="1"/>
    <xf numFmtId="166" fontId="0" fillId="0" borderId="6" xfId="0" applyNumberFormat="1" applyBorder="1"/>
    <xf numFmtId="1" fontId="0" fillId="0" borderId="1"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0" fontId="2" fillId="0" borderId="4" xfId="0" applyFont="1" applyBorder="1" applyAlignment="1">
      <alignment horizontal="center" wrapText="1"/>
    </xf>
    <xf numFmtId="0" fontId="2" fillId="0" borderId="18" xfId="0" applyFont="1" applyBorder="1" applyAlignment="1">
      <alignment horizontal="center" wrapText="1"/>
    </xf>
    <xf numFmtId="0" fontId="2" fillId="5" borderId="19" xfId="0" applyFont="1" applyFill="1" applyBorder="1" applyAlignment="1">
      <alignment horizontal="center" wrapText="1"/>
    </xf>
    <xf numFmtId="166" fontId="0" fillId="0" borderId="16" xfId="0" applyNumberFormat="1" applyBorder="1"/>
    <xf numFmtId="0" fontId="2" fillId="6" borderId="20" xfId="0" applyFont="1" applyFill="1" applyBorder="1" applyAlignment="1">
      <alignment horizontal="centerContinuous"/>
    </xf>
    <xf numFmtId="0" fontId="0" fillId="6" borderId="18" xfId="0" applyFill="1" applyBorder="1" applyAlignment="1">
      <alignment horizontal="centerContinuous"/>
    </xf>
    <xf numFmtId="0" fontId="0" fillId="6" borderId="19" xfId="0" applyFill="1" applyBorder="1" applyAlignment="1">
      <alignment horizontal="centerContinuous"/>
    </xf>
    <xf numFmtId="0" fontId="2" fillId="7" borderId="20" xfId="0" applyFont="1" applyFill="1" applyBorder="1" applyAlignment="1">
      <alignment horizontal="centerContinuous"/>
    </xf>
    <xf numFmtId="0" fontId="0" fillId="7" borderId="18" xfId="0" applyFill="1" applyBorder="1" applyAlignment="1">
      <alignment horizontal="centerContinuous"/>
    </xf>
    <xf numFmtId="0" fontId="0" fillId="0" borderId="20" xfId="0" applyBorder="1" applyAlignment="1">
      <alignment horizontal="center" wrapText="1"/>
    </xf>
    <xf numFmtId="0" fontId="0" fillId="0" borderId="18" xfId="0" applyBorder="1" applyAlignment="1">
      <alignment horizontal="center" wrapText="1"/>
    </xf>
    <xf numFmtId="0" fontId="14" fillId="2" borderId="20" xfId="0" applyFont="1" applyFill="1" applyBorder="1" applyAlignment="1">
      <alignment horizontal="centerContinuous"/>
    </xf>
    <xf numFmtId="0" fontId="14" fillId="2" borderId="18" xfId="0" applyFont="1" applyFill="1" applyBorder="1" applyAlignment="1">
      <alignment horizontal="centerContinuous"/>
    </xf>
    <xf numFmtId="0" fontId="14" fillId="2" borderId="19" xfId="0" applyFont="1" applyFill="1" applyBorder="1" applyAlignment="1">
      <alignment horizontal="centerContinuous"/>
    </xf>
    <xf numFmtId="0" fontId="2" fillId="7" borderId="19" xfId="0" applyFont="1" applyFill="1" applyBorder="1" applyAlignment="1">
      <alignment horizontal="centerContinuous"/>
    </xf>
    <xf numFmtId="10" fontId="0" fillId="0" borderId="9" xfId="1" applyNumberFormat="1" applyFont="1" applyBorder="1"/>
    <xf numFmtId="10" fontId="0" fillId="0" borderId="0" xfId="1" applyNumberFormat="1" applyFont="1" applyBorder="1"/>
    <xf numFmtId="10" fontId="0" fillId="0" borderId="10" xfId="1" applyNumberFormat="1" applyFont="1" applyBorder="1"/>
    <xf numFmtId="10" fontId="0" fillId="0" borderId="6" xfId="1" applyNumberFormat="1" applyFont="1" applyBorder="1"/>
    <xf numFmtId="0" fontId="2" fillId="8" borderId="19" xfId="0" applyFont="1" applyFill="1" applyBorder="1" applyAlignment="1">
      <alignment horizontal="center" wrapText="1"/>
    </xf>
    <xf numFmtId="0" fontId="2" fillId="5" borderId="18" xfId="0" applyFont="1" applyFill="1" applyBorder="1" applyAlignment="1">
      <alignment horizontal="center" wrapText="1"/>
    </xf>
    <xf numFmtId="10" fontId="0" fillId="5" borderId="5" xfId="1" applyNumberFormat="1" applyFont="1" applyFill="1" applyBorder="1"/>
    <xf numFmtId="10" fontId="0" fillId="5" borderId="7" xfId="1" applyNumberFormat="1" applyFont="1" applyFill="1" applyBorder="1"/>
    <xf numFmtId="164" fontId="5" fillId="0" borderId="0" xfId="1" applyNumberFormat="1" applyFont="1" applyFill="1" applyBorder="1" applyAlignment="1">
      <alignment horizontal="center"/>
    </xf>
    <xf numFmtId="0" fontId="15" fillId="0" borderId="0" xfId="0" applyFont="1"/>
    <xf numFmtId="0" fontId="0" fillId="0" borderId="0" xfId="0" applyAlignment="1">
      <alignment horizontal="right"/>
    </xf>
    <xf numFmtId="10" fontId="0" fillId="0" borderId="0" xfId="1" applyNumberFormat="1" applyFont="1" applyFill="1" applyBorder="1" applyAlignment="1">
      <alignment horizontal="right"/>
    </xf>
    <xf numFmtId="9" fontId="0" fillId="0" borderId="0" xfId="1" applyFont="1" applyFill="1" applyBorder="1" applyAlignment="1">
      <alignment horizontal="right"/>
    </xf>
    <xf numFmtId="0" fontId="0" fillId="4" borderId="8" xfId="0" applyFill="1" applyBorder="1"/>
    <xf numFmtId="0" fontId="0" fillId="4" borderId="9" xfId="0" applyFill="1" applyBorder="1"/>
    <xf numFmtId="0" fontId="0" fillId="4" borderId="10" xfId="0" applyFill="1" applyBorder="1"/>
    <xf numFmtId="0" fontId="9" fillId="3" borderId="21" xfId="2" applyFont="1" applyFill="1" applyBorder="1" applyAlignment="1">
      <alignment vertical="center" wrapText="1"/>
    </xf>
    <xf numFmtId="0" fontId="6" fillId="0" borderId="14" xfId="0" applyFont="1" applyBorder="1" applyAlignment="1">
      <alignment horizontal="left" vertical="center" wrapText="1"/>
    </xf>
    <xf numFmtId="0" fontId="17" fillId="0" borderId="15" xfId="2" applyFont="1" applyBorder="1" applyAlignment="1">
      <alignment wrapText="1"/>
    </xf>
    <xf numFmtId="10" fontId="0" fillId="0" borderId="8" xfId="1" applyNumberFormat="1" applyFont="1" applyBorder="1"/>
    <xf numFmtId="10" fontId="0" fillId="5" borderId="17" xfId="1" applyNumberFormat="1" applyFont="1" applyFill="1" applyBorder="1"/>
    <xf numFmtId="10" fontId="0" fillId="5" borderId="16" xfId="1" applyNumberFormat="1" applyFont="1" applyFill="1" applyBorder="1"/>
    <xf numFmtId="10" fontId="0" fillId="5" borderId="0" xfId="1" applyNumberFormat="1" applyFont="1" applyFill="1" applyBorder="1"/>
    <xf numFmtId="10" fontId="0" fillId="5" borderId="6" xfId="1" applyNumberFormat="1" applyFont="1" applyFill="1" applyBorder="1"/>
    <xf numFmtId="10" fontId="0" fillId="8" borderId="17" xfId="1" applyNumberFormat="1" applyFont="1" applyFill="1" applyBorder="1"/>
    <xf numFmtId="10" fontId="0" fillId="8" borderId="5" xfId="1" applyNumberFormat="1" applyFont="1" applyFill="1" applyBorder="1"/>
    <xf numFmtId="10" fontId="0" fillId="8" borderId="7" xfId="1" applyNumberFormat="1" applyFont="1" applyFill="1" applyBorder="1"/>
    <xf numFmtId="0" fontId="0" fillId="8" borderId="19" xfId="0" applyFill="1" applyBorder="1" applyAlignment="1">
      <alignment horizontal="center" wrapText="1"/>
    </xf>
    <xf numFmtId="0" fontId="0" fillId="9" borderId="18" xfId="0" applyFill="1" applyBorder="1" applyAlignment="1">
      <alignment horizontal="center" wrapText="1"/>
    </xf>
    <xf numFmtId="10" fontId="0" fillId="9" borderId="0" xfId="1" applyNumberFormat="1" applyFont="1" applyFill="1" applyBorder="1"/>
    <xf numFmtId="10" fontId="0" fillId="9" borderId="6" xfId="1" applyNumberFormat="1" applyFont="1" applyFill="1" applyBorder="1"/>
    <xf numFmtId="0" fontId="10" fillId="3" borderId="11" xfId="2" applyFont="1" applyFill="1" applyBorder="1" applyAlignment="1">
      <alignment vertical="center" wrapText="1"/>
    </xf>
    <xf numFmtId="0" fontId="9" fillId="3" borderId="23" xfId="2" applyFont="1" applyFill="1" applyBorder="1" applyAlignment="1">
      <alignment vertical="center" wrapText="1"/>
    </xf>
    <xf numFmtId="0" fontId="9" fillId="3" borderId="22" xfId="2" applyFont="1" applyFill="1" applyBorder="1" applyAlignment="1">
      <alignment vertical="center" wrapText="1"/>
    </xf>
    <xf numFmtId="4" fontId="0" fillId="0" borderId="0" xfId="0" applyNumberFormat="1"/>
    <xf numFmtId="10" fontId="0" fillId="0" borderId="0" xfId="1" applyNumberFormat="1" applyFont="1"/>
    <xf numFmtId="1" fontId="4" fillId="0" borderId="0" xfId="0" applyNumberFormat="1" applyFont="1" applyAlignment="1">
      <alignment horizontal="left"/>
    </xf>
    <xf numFmtId="167" fontId="4" fillId="10" borderId="4" xfId="0" applyNumberFormat="1" applyFont="1" applyFill="1" applyBorder="1" applyAlignment="1">
      <alignment horizontal="center"/>
    </xf>
    <xf numFmtId="164" fontId="5" fillId="10" borderId="4" xfId="1" applyNumberFormat="1" applyFont="1" applyFill="1" applyBorder="1" applyAlignment="1">
      <alignment horizontal="center"/>
    </xf>
    <xf numFmtId="0" fontId="3" fillId="2" borderId="4" xfId="2" applyFont="1" applyFill="1" applyBorder="1" applyAlignment="1">
      <alignment horizontal="center" vertical="center" wrapText="1"/>
    </xf>
    <xf numFmtId="1" fontId="20" fillId="0" borderId="0" xfId="2" applyNumberFormat="1" applyFont="1" applyAlignment="1">
      <alignment horizontal="center"/>
    </xf>
    <xf numFmtId="165" fontId="20" fillId="0" borderId="0" xfId="2" applyNumberFormat="1" applyFont="1" applyAlignment="1">
      <alignment horizontal="center"/>
    </xf>
    <xf numFmtId="168" fontId="20" fillId="0" borderId="0" xfId="3" applyNumberFormat="1" applyFont="1" applyAlignment="1">
      <alignment horizontal="center"/>
    </xf>
    <xf numFmtId="166" fontId="20" fillId="0" borderId="0" xfId="2" applyNumberFormat="1" applyFont="1" applyAlignment="1">
      <alignment horizontal="center"/>
    </xf>
    <xf numFmtId="0" fontId="20" fillId="0" borderId="0" xfId="2" applyFont="1" applyAlignment="1">
      <alignment horizontal="center"/>
    </xf>
    <xf numFmtId="0" fontId="12"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justify" vertical="center" wrapText="1"/>
    </xf>
  </cellXfs>
  <cellStyles count="4">
    <cellStyle name="Normal" xfId="0" builtinId="0"/>
    <cellStyle name="Normal 2" xfId="2" xr:uid="{5DF5C70C-383A-421D-8D87-911EA3FE4CC0}"/>
    <cellStyle name="Percent" xfId="1" builtinId="5"/>
    <cellStyle name="Percent 2" xfId="3" xr:uid="{B6288C38-4EAC-4D99-B6B1-920AD88978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ysClr val="windowText" lastClr="000000"/>
                </a:solidFill>
                <a:latin typeface="+mn-lt"/>
                <a:ea typeface="Arial"/>
                <a:cs typeface="Arial"/>
              </a:defRPr>
            </a:pPr>
            <a:r>
              <a:rPr lang="fr-CA" sz="1600">
                <a:solidFill>
                  <a:sysClr val="windowText" lastClr="000000"/>
                </a:solidFill>
                <a:latin typeface="+mn-lt"/>
              </a:rPr>
              <a:t>Fiera Capital’s CIA IFRS 17 Liquid Reference Curve</a:t>
            </a:r>
          </a:p>
        </c:rich>
      </c:tx>
      <c:layout>
        <c:manualLayout>
          <c:xMode val="edge"/>
          <c:yMode val="edge"/>
          <c:x val="0.32754557707313608"/>
          <c:y val="2.038235484519433E-2"/>
        </c:manualLayout>
      </c:layout>
      <c:overlay val="0"/>
      <c:spPr>
        <a:noFill/>
        <a:ln w="25400">
          <a:noFill/>
        </a:ln>
      </c:spPr>
    </c:title>
    <c:autoTitleDeleted val="0"/>
    <c:plotArea>
      <c:layout>
        <c:manualLayout>
          <c:layoutTarget val="inner"/>
          <c:xMode val="edge"/>
          <c:yMode val="edge"/>
          <c:x val="0.12197404014457502"/>
          <c:y val="9.0174966352624494E-2"/>
          <c:w val="0.86126707735673202"/>
          <c:h val="0.79273216689098247"/>
        </c:manualLayout>
      </c:layout>
      <c:scatterChart>
        <c:scatterStyle val="smoothMarker"/>
        <c:varyColors val="0"/>
        <c:ser>
          <c:idx val="0"/>
          <c:order val="0"/>
          <c:tx>
            <c:strRef>
              <c:f>Liquid_Reference_Curve!$B$1</c:f>
              <c:strCache>
                <c:ptCount val="1"/>
                <c:pt idx="0">
                  <c:v>Annual Effective Spot Rate</c:v>
                </c:pt>
              </c:strCache>
            </c:strRef>
          </c:tx>
          <c:spPr>
            <a:ln w="28575">
              <a:noFill/>
            </a:ln>
          </c:spPr>
          <c:marker>
            <c:symbol val="circle"/>
            <c:size val="4"/>
            <c:spPr>
              <a:solidFill>
                <a:srgbClr val="000080"/>
              </a:solidFill>
              <a:ln>
                <a:solidFill>
                  <a:srgbClr val="000080"/>
                </a:solidFill>
                <a:prstDash val="solid"/>
              </a:ln>
            </c:spPr>
          </c:marker>
          <c:xVal>
            <c:numRef>
              <c:f>Liquid_Reference_Curve!$A$2:$A$101</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Liquid_Reference_Curve!$B$2:$B$101</c:f>
              <c:numCache>
                <c:formatCode>0.0000%</c:formatCode>
                <c:ptCount val="100"/>
                <c:pt idx="0">
                  <c:v>2.6226802783689607E-2</c:v>
                </c:pt>
                <c:pt idx="1">
                  <c:v>2.6545159336334945E-2</c:v>
                </c:pt>
                <c:pt idx="2">
                  <c:v>2.7748547705621275E-2</c:v>
                </c:pt>
                <c:pt idx="3">
                  <c:v>2.9402162466563221E-2</c:v>
                </c:pt>
                <c:pt idx="4">
                  <c:v>3.1197791936184594E-2</c:v>
                </c:pt>
                <c:pt idx="5">
                  <c:v>3.2981441122982624E-2</c:v>
                </c:pt>
                <c:pt idx="6">
                  <c:v>3.4681575881624328E-2</c:v>
                </c:pt>
                <c:pt idx="7">
                  <c:v>3.6266183117811601E-2</c:v>
                </c:pt>
                <c:pt idx="8">
                  <c:v>3.7722176881816713E-2</c:v>
                </c:pt>
                <c:pt idx="9">
                  <c:v>3.9045751685027733E-2</c:v>
                </c:pt>
                <c:pt idx="10">
                  <c:v>4.0237740208033015E-2</c:v>
                </c:pt>
                <c:pt idx="11">
                  <c:v>4.130129735597772E-2</c:v>
                </c:pt>
                <c:pt idx="12">
                  <c:v>4.224071227617323E-2</c:v>
                </c:pt>
                <c:pt idx="13">
                  <c:v>4.306079208624651E-2</c:v>
                </c:pt>
                <c:pt idx="14">
                  <c:v>4.3766546139195547E-2</c:v>
                </c:pt>
                <c:pt idx="15">
                  <c:v>4.4363032122122205E-2</c:v>
                </c:pt>
                <c:pt idx="16">
                  <c:v>4.4855290003139481E-2</c:v>
                </c:pt>
                <c:pt idx="17">
                  <c:v>4.5248322951193812E-2</c:v>
                </c:pt>
                <c:pt idx="18">
                  <c:v>4.5547101978170669E-2</c:v>
                </c:pt>
                <c:pt idx="19">
                  <c:v>4.5756580761983925E-2</c:v>
                </c:pt>
                <c:pt idx="20">
                  <c:v>4.5881712636054249E-2</c:v>
                </c:pt>
                <c:pt idx="21">
                  <c:v>4.5927464993232546E-2</c:v>
                </c:pt>
                <c:pt idx="22">
                  <c:v>4.5898828368312605E-2</c:v>
                </c:pt>
                <c:pt idx="23">
                  <c:v>4.5800818782314012E-2</c:v>
                </c:pt>
                <c:pt idx="24">
                  <c:v>4.5638472850543607E-2</c:v>
                </c:pt>
                <c:pt idx="25">
                  <c:v>4.5416835831806647E-2</c:v>
                </c:pt>
                <c:pt idx="26">
                  <c:v>4.5140943306166338E-2</c:v>
                </c:pt>
                <c:pt idx="27">
                  <c:v>4.481579754838376E-2</c:v>
                </c:pt>
                <c:pt idx="28">
                  <c:v>4.4446339927008326E-2</c:v>
                </c:pt>
                <c:pt idx="29">
                  <c:v>4.4037420809880976E-2</c:v>
                </c:pt>
                <c:pt idx="30">
                  <c:v>4.4023985289633957E-2</c:v>
                </c:pt>
                <c:pt idx="31">
                  <c:v>4.4010549769386932E-2</c:v>
                </c:pt>
                <c:pt idx="32">
                  <c:v>4.3997114249139907E-2</c:v>
                </c:pt>
                <c:pt idx="33">
                  <c:v>4.3983678728892889E-2</c:v>
                </c:pt>
                <c:pt idx="34">
                  <c:v>4.3970243208645864E-2</c:v>
                </c:pt>
                <c:pt idx="35">
                  <c:v>4.3956807688398838E-2</c:v>
                </c:pt>
                <c:pt idx="36">
                  <c:v>4.3943372168151813E-2</c:v>
                </c:pt>
                <c:pt idx="37">
                  <c:v>4.3929936647904788E-2</c:v>
                </c:pt>
                <c:pt idx="38">
                  <c:v>4.391650112765777E-2</c:v>
                </c:pt>
                <c:pt idx="39">
                  <c:v>4.3903065607410745E-2</c:v>
                </c:pt>
                <c:pt idx="40">
                  <c:v>4.388963008716372E-2</c:v>
                </c:pt>
                <c:pt idx="41">
                  <c:v>4.3876194566916701E-2</c:v>
                </c:pt>
                <c:pt idx="42">
                  <c:v>4.3862759046669676E-2</c:v>
                </c:pt>
                <c:pt idx="43">
                  <c:v>4.3849323526422651E-2</c:v>
                </c:pt>
                <c:pt idx="44">
                  <c:v>4.3835888006175626E-2</c:v>
                </c:pt>
                <c:pt idx="45">
                  <c:v>4.3822452485928601E-2</c:v>
                </c:pt>
                <c:pt idx="46">
                  <c:v>4.3809016965681583E-2</c:v>
                </c:pt>
                <c:pt idx="47">
                  <c:v>4.3795581445434557E-2</c:v>
                </c:pt>
                <c:pt idx="48">
                  <c:v>4.3782145925187532E-2</c:v>
                </c:pt>
                <c:pt idx="49">
                  <c:v>4.3768710404940514E-2</c:v>
                </c:pt>
                <c:pt idx="50">
                  <c:v>4.3755274884693489E-2</c:v>
                </c:pt>
                <c:pt idx="51">
                  <c:v>4.3741839364446464E-2</c:v>
                </c:pt>
                <c:pt idx="52">
                  <c:v>4.3728403844199439E-2</c:v>
                </c:pt>
                <c:pt idx="53">
                  <c:v>4.3714968323952413E-2</c:v>
                </c:pt>
                <c:pt idx="54">
                  <c:v>4.3701532803705395E-2</c:v>
                </c:pt>
                <c:pt idx="55">
                  <c:v>4.368809728345837E-2</c:v>
                </c:pt>
                <c:pt idx="56">
                  <c:v>4.3674661763211345E-2</c:v>
                </c:pt>
                <c:pt idx="57">
                  <c:v>4.3661226242964327E-2</c:v>
                </c:pt>
                <c:pt idx="58">
                  <c:v>4.3647790722717301E-2</c:v>
                </c:pt>
                <c:pt idx="59">
                  <c:v>4.3634355202470276E-2</c:v>
                </c:pt>
                <c:pt idx="60">
                  <c:v>4.3620919682223251E-2</c:v>
                </c:pt>
                <c:pt idx="61">
                  <c:v>4.3607484161976226E-2</c:v>
                </c:pt>
                <c:pt idx="62">
                  <c:v>4.3594048641729208E-2</c:v>
                </c:pt>
                <c:pt idx="63">
                  <c:v>4.3580613121482183E-2</c:v>
                </c:pt>
                <c:pt idx="64">
                  <c:v>4.3567177601235157E-2</c:v>
                </c:pt>
                <c:pt idx="65">
                  <c:v>4.3553742080988139E-2</c:v>
                </c:pt>
                <c:pt idx="66">
                  <c:v>4.3540306560741114E-2</c:v>
                </c:pt>
                <c:pt idx="67">
                  <c:v>4.3526871040494089E-2</c:v>
                </c:pt>
                <c:pt idx="68">
                  <c:v>4.3513435520247064E-2</c:v>
                </c:pt>
                <c:pt idx="69">
                  <c:v>4.3499999999999997E-2</c:v>
                </c:pt>
                <c:pt idx="70">
                  <c:v>4.3499999999999997E-2</c:v>
                </c:pt>
                <c:pt idx="71">
                  <c:v>4.3499999999999997E-2</c:v>
                </c:pt>
                <c:pt idx="72">
                  <c:v>4.3499999999999997E-2</c:v>
                </c:pt>
                <c:pt idx="73">
                  <c:v>4.3499999999999997E-2</c:v>
                </c:pt>
                <c:pt idx="74">
                  <c:v>4.3499999999999997E-2</c:v>
                </c:pt>
                <c:pt idx="75">
                  <c:v>4.3499999999999997E-2</c:v>
                </c:pt>
                <c:pt idx="76">
                  <c:v>4.3499999999999997E-2</c:v>
                </c:pt>
                <c:pt idx="77">
                  <c:v>4.3499999999999997E-2</c:v>
                </c:pt>
                <c:pt idx="78">
                  <c:v>4.3499999999999997E-2</c:v>
                </c:pt>
                <c:pt idx="79">
                  <c:v>4.3499999999999997E-2</c:v>
                </c:pt>
                <c:pt idx="80">
                  <c:v>4.3499999999999997E-2</c:v>
                </c:pt>
                <c:pt idx="81">
                  <c:v>4.3499999999999997E-2</c:v>
                </c:pt>
                <c:pt idx="82">
                  <c:v>4.3499999999999997E-2</c:v>
                </c:pt>
                <c:pt idx="83">
                  <c:v>4.3499999999999997E-2</c:v>
                </c:pt>
                <c:pt idx="84">
                  <c:v>4.3499999999999997E-2</c:v>
                </c:pt>
                <c:pt idx="85">
                  <c:v>4.3499999999999997E-2</c:v>
                </c:pt>
                <c:pt idx="86">
                  <c:v>4.3499999999999997E-2</c:v>
                </c:pt>
                <c:pt idx="87">
                  <c:v>4.3499999999999997E-2</c:v>
                </c:pt>
                <c:pt idx="88">
                  <c:v>4.3499999999999997E-2</c:v>
                </c:pt>
                <c:pt idx="89">
                  <c:v>4.3499999999999997E-2</c:v>
                </c:pt>
                <c:pt idx="90">
                  <c:v>4.3499999999999997E-2</c:v>
                </c:pt>
                <c:pt idx="91">
                  <c:v>4.3499999999999997E-2</c:v>
                </c:pt>
                <c:pt idx="92">
                  <c:v>4.3499999999999997E-2</c:v>
                </c:pt>
                <c:pt idx="93">
                  <c:v>4.3499999999999997E-2</c:v>
                </c:pt>
                <c:pt idx="94">
                  <c:v>4.3499999999999997E-2</c:v>
                </c:pt>
                <c:pt idx="95">
                  <c:v>4.3499999999999997E-2</c:v>
                </c:pt>
                <c:pt idx="96">
                  <c:v>4.3499999999999997E-2</c:v>
                </c:pt>
                <c:pt idx="97">
                  <c:v>4.3499999999999997E-2</c:v>
                </c:pt>
                <c:pt idx="98">
                  <c:v>4.3499999999999997E-2</c:v>
                </c:pt>
                <c:pt idx="99">
                  <c:v>4.3499999999999997E-2</c:v>
                </c:pt>
              </c:numCache>
            </c:numRef>
          </c:yVal>
          <c:smooth val="1"/>
          <c:extLst>
            <c:ext xmlns:c16="http://schemas.microsoft.com/office/drawing/2014/chart" uri="{C3380CC4-5D6E-409C-BE32-E72D297353CC}">
              <c16:uniqueId val="{00000000-9993-4443-A4A2-A6579DCA0148}"/>
            </c:ext>
          </c:extLst>
        </c:ser>
        <c:dLbls>
          <c:showLegendKey val="0"/>
          <c:showVal val="0"/>
          <c:showCatName val="0"/>
          <c:showSerName val="0"/>
          <c:showPercent val="0"/>
          <c:showBubbleSize val="0"/>
        </c:dLbls>
        <c:axId val="1871375536"/>
        <c:axId val="1"/>
      </c:scatterChart>
      <c:valAx>
        <c:axId val="1871375536"/>
        <c:scaling>
          <c:orientation val="minMax"/>
          <c:max val="100"/>
          <c:min val="0"/>
        </c:scaling>
        <c:delete val="0"/>
        <c:axPos val="b"/>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Term (Years)</a:t>
                </a:r>
              </a:p>
            </c:rich>
          </c:tx>
          <c:layout>
            <c:manualLayout>
              <c:xMode val="edge"/>
              <c:yMode val="edge"/>
              <c:x val="0.49255169919402536"/>
              <c:y val="0.93405119814568638"/>
            </c:manualLayout>
          </c:layout>
          <c:overlay val="0"/>
          <c:spPr>
            <a:noFill/>
            <a:ln w="25400">
              <a:noFill/>
            </a:ln>
          </c:spPr>
        </c:title>
        <c:numFmt formatCode="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
        <c:crosses val="autoZero"/>
        <c:crossBetween val="midCat"/>
        <c:majorUnit val="5"/>
      </c:valAx>
      <c:valAx>
        <c:axId val="1"/>
        <c:scaling>
          <c:orientation val="minMax"/>
        </c:scaling>
        <c:delete val="0"/>
        <c:axPos val="l"/>
        <c:majorGridlines>
          <c:spPr>
            <a:ln w="3175">
              <a:solidFill>
                <a:srgbClr val="DDDDDD"/>
              </a:solidFill>
              <a:prstDash val="solid"/>
            </a:ln>
          </c:spPr>
        </c:majorGridlines>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Annual Effective Spot Rate</a:t>
                </a:r>
              </a:p>
            </c:rich>
          </c:tx>
          <c:layout>
            <c:manualLayout>
              <c:xMode val="edge"/>
              <c:yMode val="edge"/>
              <c:x val="1.7690875232774673E-2"/>
              <c:y val="0.32839840474486143"/>
            </c:manualLayout>
          </c:layout>
          <c:overlay val="0"/>
          <c:spPr>
            <a:noFill/>
            <a:ln w="25400">
              <a:noFill/>
            </a:ln>
          </c:spPr>
        </c:title>
        <c:numFmt formatCode="0.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ysClr val="windowText" lastClr="000000"/>
                </a:solidFill>
                <a:latin typeface="+mn-lt"/>
                <a:ea typeface="Trebuchet MS"/>
                <a:cs typeface="Trebuchet MS"/>
              </a:defRPr>
            </a:pPr>
            <a:endParaRPr lang="en-US"/>
          </a:p>
        </c:txPr>
        <c:crossAx val="1871375536"/>
        <c:crosses val="autoZero"/>
        <c:crossBetween val="midCat"/>
      </c:valAx>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ysClr val="windowText" lastClr="000000"/>
                </a:solidFill>
                <a:latin typeface="+mn-lt"/>
                <a:ea typeface="Arial"/>
                <a:cs typeface="Arial"/>
              </a:defRPr>
            </a:pPr>
            <a:r>
              <a:rPr lang="fr-CA" sz="1600">
                <a:solidFill>
                  <a:sysClr val="windowText" lastClr="000000"/>
                </a:solidFill>
                <a:latin typeface="+mn-lt"/>
              </a:rPr>
              <a:t>Fiera Capital’s CIA IFRS 17 Illiquid Reference Curve</a:t>
            </a:r>
          </a:p>
        </c:rich>
      </c:tx>
      <c:layout>
        <c:manualLayout>
          <c:xMode val="edge"/>
          <c:yMode val="edge"/>
          <c:x val="0.32754557707313608"/>
          <c:y val="2.038235484519433E-2"/>
        </c:manualLayout>
      </c:layout>
      <c:overlay val="0"/>
      <c:spPr>
        <a:noFill/>
        <a:ln w="25400">
          <a:noFill/>
        </a:ln>
      </c:spPr>
    </c:title>
    <c:autoTitleDeleted val="0"/>
    <c:plotArea>
      <c:layout>
        <c:manualLayout>
          <c:layoutTarget val="inner"/>
          <c:xMode val="edge"/>
          <c:yMode val="edge"/>
          <c:x val="0.12197404014457502"/>
          <c:y val="9.0174966352624494E-2"/>
          <c:w val="0.86126707735673202"/>
          <c:h val="0.79273216689098247"/>
        </c:manualLayout>
      </c:layout>
      <c:scatterChart>
        <c:scatterStyle val="smoothMarker"/>
        <c:varyColors val="0"/>
        <c:ser>
          <c:idx val="0"/>
          <c:order val="0"/>
          <c:tx>
            <c:strRef>
              <c:f>Illiquid_Reference_Curve!$B$1</c:f>
              <c:strCache>
                <c:ptCount val="1"/>
                <c:pt idx="0">
                  <c:v>Annual Effective Spot Rate</c:v>
                </c:pt>
              </c:strCache>
            </c:strRef>
          </c:tx>
          <c:spPr>
            <a:ln w="28575">
              <a:noFill/>
            </a:ln>
          </c:spPr>
          <c:marker>
            <c:symbol val="circle"/>
            <c:size val="4"/>
            <c:spPr>
              <a:solidFill>
                <a:srgbClr val="000080"/>
              </a:solidFill>
              <a:ln>
                <a:solidFill>
                  <a:srgbClr val="000080"/>
                </a:solidFill>
                <a:prstDash val="solid"/>
              </a:ln>
            </c:spPr>
          </c:marker>
          <c:xVal>
            <c:numRef>
              <c:f>Illiquid_Reference_Curve!$A$2:$A$101</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Illiquid_Reference_Curve!$B$2:$B$101</c:f>
              <c:numCache>
                <c:formatCode>0.0000%</c:formatCode>
                <c:ptCount val="100"/>
                <c:pt idx="0">
                  <c:v>3.4927116942831328E-2</c:v>
                </c:pt>
                <c:pt idx="1">
                  <c:v>3.6212046043622999E-2</c:v>
                </c:pt>
                <c:pt idx="2">
                  <c:v>3.7611835517564814E-2</c:v>
                </c:pt>
                <c:pt idx="3">
                  <c:v>3.9214947744893598E-2</c:v>
                </c:pt>
                <c:pt idx="4">
                  <c:v>4.0860280954746427E-2</c:v>
                </c:pt>
                <c:pt idx="5">
                  <c:v>4.2454208122902189E-2</c:v>
                </c:pt>
                <c:pt idx="6">
                  <c:v>4.3944444666603077E-2</c:v>
                </c:pt>
                <c:pt idx="7">
                  <c:v>4.5304104361146798E-2</c:v>
                </c:pt>
                <c:pt idx="8">
                  <c:v>4.6521863468639464E-2</c:v>
                </c:pt>
                <c:pt idx="9">
                  <c:v>4.759584858909946E-2</c:v>
                </c:pt>
                <c:pt idx="10">
                  <c:v>4.8529819780364872E-2</c:v>
                </c:pt>
                <c:pt idx="11">
                  <c:v>4.9330780629683608E-2</c:v>
                </c:pt>
                <c:pt idx="12">
                  <c:v>5.0007481339398599E-2</c:v>
                </c:pt>
                <c:pt idx="13">
                  <c:v>5.0569483494648577E-2</c:v>
                </c:pt>
                <c:pt idx="14">
                  <c:v>5.1026579453383514E-2</c:v>
                </c:pt>
                <c:pt idx="15">
                  <c:v>5.1388436259742321E-2</c:v>
                </c:pt>
                <c:pt idx="16">
                  <c:v>5.1664381991746278E-2</c:v>
                </c:pt>
                <c:pt idx="17">
                  <c:v>5.1863282569386632E-2</c:v>
                </c:pt>
                <c:pt idx="18">
                  <c:v>5.1993476020429891E-2</c:v>
                </c:pt>
                <c:pt idx="19">
                  <c:v>5.2062743194108765E-2</c:v>
                </c:pt>
                <c:pt idx="20">
                  <c:v>5.2078301516896672E-2</c:v>
                </c:pt>
                <c:pt idx="21">
                  <c:v>5.2046813218290564E-2</c:v>
                </c:pt>
                <c:pt idx="22">
                  <c:v>5.197440253378624E-2</c:v>
                </c:pt>
                <c:pt idx="23">
                  <c:v>5.1866678356797966E-2</c:v>
                </c:pt>
                <c:pt idx="24">
                  <c:v>5.1728760065699882E-2</c:v>
                </c:pt>
                <c:pt idx="25">
                  <c:v>5.1565305053098462E-2</c:v>
                </c:pt>
                <c:pt idx="26">
                  <c:v>5.1380536995591322E-2</c:v>
                </c:pt>
                <c:pt idx="27">
                  <c:v>5.1178274228313156E-2</c:v>
                </c:pt>
                <c:pt idx="28">
                  <c:v>5.0961957796849172E-2</c:v>
                </c:pt>
                <c:pt idx="29">
                  <c:v>5.0734678892877721E-2</c:v>
                </c:pt>
                <c:pt idx="30">
                  <c:v>5.075381192055578E-2</c:v>
                </c:pt>
                <c:pt idx="31">
                  <c:v>5.0772944948233839E-2</c:v>
                </c:pt>
                <c:pt idx="32">
                  <c:v>5.0792077975911891E-2</c:v>
                </c:pt>
                <c:pt idx="33">
                  <c:v>5.081121100358995E-2</c:v>
                </c:pt>
                <c:pt idx="34">
                  <c:v>5.0830344031268009E-2</c:v>
                </c:pt>
                <c:pt idx="35">
                  <c:v>5.084947705894606E-2</c:v>
                </c:pt>
                <c:pt idx="36">
                  <c:v>5.0868610086624119E-2</c:v>
                </c:pt>
                <c:pt idx="37">
                  <c:v>5.0887743114302178E-2</c:v>
                </c:pt>
                <c:pt idx="38">
                  <c:v>5.0906876141980237E-2</c:v>
                </c:pt>
                <c:pt idx="39">
                  <c:v>5.0926009169658296E-2</c:v>
                </c:pt>
                <c:pt idx="40">
                  <c:v>5.0945142197336347E-2</c:v>
                </c:pt>
                <c:pt idx="41">
                  <c:v>5.0964275225014406E-2</c:v>
                </c:pt>
                <c:pt idx="42">
                  <c:v>5.0983408252692465E-2</c:v>
                </c:pt>
                <c:pt idx="43">
                  <c:v>5.1002541280370517E-2</c:v>
                </c:pt>
                <c:pt idx="44">
                  <c:v>5.1021674308048576E-2</c:v>
                </c:pt>
                <c:pt idx="45">
                  <c:v>5.1040807335726635E-2</c:v>
                </c:pt>
                <c:pt idx="46">
                  <c:v>5.1059940363404693E-2</c:v>
                </c:pt>
                <c:pt idx="47">
                  <c:v>5.1079073391082752E-2</c:v>
                </c:pt>
                <c:pt idx="48">
                  <c:v>5.1098206418760804E-2</c:v>
                </c:pt>
                <c:pt idx="49">
                  <c:v>5.1117339446438863E-2</c:v>
                </c:pt>
                <c:pt idx="50">
                  <c:v>5.1136472474116922E-2</c:v>
                </c:pt>
                <c:pt idx="51">
                  <c:v>5.1155605501794973E-2</c:v>
                </c:pt>
                <c:pt idx="52">
                  <c:v>5.1174738529473032E-2</c:v>
                </c:pt>
                <c:pt idx="53">
                  <c:v>5.1193871557151091E-2</c:v>
                </c:pt>
                <c:pt idx="54">
                  <c:v>5.121300458482915E-2</c:v>
                </c:pt>
                <c:pt idx="55">
                  <c:v>5.1232137612507209E-2</c:v>
                </c:pt>
                <c:pt idx="56">
                  <c:v>5.1251270640185261E-2</c:v>
                </c:pt>
                <c:pt idx="57">
                  <c:v>5.1270403667863319E-2</c:v>
                </c:pt>
                <c:pt idx="58">
                  <c:v>5.1289536695541378E-2</c:v>
                </c:pt>
                <c:pt idx="59">
                  <c:v>5.130866972321943E-2</c:v>
                </c:pt>
                <c:pt idx="60">
                  <c:v>5.1327802750897489E-2</c:v>
                </c:pt>
                <c:pt idx="61">
                  <c:v>5.1346935778575548E-2</c:v>
                </c:pt>
                <c:pt idx="62">
                  <c:v>5.1366068806253606E-2</c:v>
                </c:pt>
                <c:pt idx="63">
                  <c:v>5.1385201833931665E-2</c:v>
                </c:pt>
                <c:pt idx="64">
                  <c:v>5.1404334861609717E-2</c:v>
                </c:pt>
                <c:pt idx="65">
                  <c:v>5.1423467889287776E-2</c:v>
                </c:pt>
                <c:pt idx="66">
                  <c:v>5.1442600916965835E-2</c:v>
                </c:pt>
                <c:pt idx="67">
                  <c:v>5.1461733944643887E-2</c:v>
                </c:pt>
                <c:pt idx="68">
                  <c:v>5.1480866972321945E-2</c:v>
                </c:pt>
                <c:pt idx="69">
                  <c:v>5.1499999999999997E-2</c:v>
                </c:pt>
                <c:pt idx="70">
                  <c:v>5.1499999999999997E-2</c:v>
                </c:pt>
                <c:pt idx="71">
                  <c:v>5.1499999999999997E-2</c:v>
                </c:pt>
                <c:pt idx="72">
                  <c:v>5.1499999999999997E-2</c:v>
                </c:pt>
                <c:pt idx="73">
                  <c:v>5.1499999999999997E-2</c:v>
                </c:pt>
                <c:pt idx="74">
                  <c:v>5.1499999999999997E-2</c:v>
                </c:pt>
                <c:pt idx="75">
                  <c:v>5.1499999999999997E-2</c:v>
                </c:pt>
                <c:pt idx="76">
                  <c:v>5.1499999999999997E-2</c:v>
                </c:pt>
                <c:pt idx="77">
                  <c:v>5.1499999999999997E-2</c:v>
                </c:pt>
                <c:pt idx="78">
                  <c:v>5.1499999999999997E-2</c:v>
                </c:pt>
                <c:pt idx="79">
                  <c:v>5.1499999999999997E-2</c:v>
                </c:pt>
                <c:pt idx="80">
                  <c:v>5.1499999999999997E-2</c:v>
                </c:pt>
                <c:pt idx="81">
                  <c:v>5.1499999999999997E-2</c:v>
                </c:pt>
                <c:pt idx="82">
                  <c:v>5.1499999999999997E-2</c:v>
                </c:pt>
                <c:pt idx="83">
                  <c:v>5.1499999999999997E-2</c:v>
                </c:pt>
                <c:pt idx="84">
                  <c:v>5.1499999999999997E-2</c:v>
                </c:pt>
                <c:pt idx="85">
                  <c:v>5.1499999999999997E-2</c:v>
                </c:pt>
                <c:pt idx="86">
                  <c:v>5.1499999999999997E-2</c:v>
                </c:pt>
                <c:pt idx="87">
                  <c:v>5.1499999999999997E-2</c:v>
                </c:pt>
                <c:pt idx="88">
                  <c:v>5.1499999999999997E-2</c:v>
                </c:pt>
                <c:pt idx="89">
                  <c:v>5.1499999999999997E-2</c:v>
                </c:pt>
                <c:pt idx="90">
                  <c:v>5.1499999999999997E-2</c:v>
                </c:pt>
                <c:pt idx="91">
                  <c:v>5.1499999999999997E-2</c:v>
                </c:pt>
                <c:pt idx="92">
                  <c:v>5.1499999999999997E-2</c:v>
                </c:pt>
                <c:pt idx="93">
                  <c:v>5.1499999999999997E-2</c:v>
                </c:pt>
                <c:pt idx="94">
                  <c:v>5.1499999999999997E-2</c:v>
                </c:pt>
                <c:pt idx="95">
                  <c:v>5.1499999999999997E-2</c:v>
                </c:pt>
                <c:pt idx="96">
                  <c:v>5.1499999999999997E-2</c:v>
                </c:pt>
                <c:pt idx="97">
                  <c:v>5.1499999999999997E-2</c:v>
                </c:pt>
                <c:pt idx="98">
                  <c:v>5.1499999999999997E-2</c:v>
                </c:pt>
                <c:pt idx="99">
                  <c:v>5.1499999999999997E-2</c:v>
                </c:pt>
              </c:numCache>
            </c:numRef>
          </c:yVal>
          <c:smooth val="1"/>
          <c:extLst>
            <c:ext xmlns:c16="http://schemas.microsoft.com/office/drawing/2014/chart" uri="{C3380CC4-5D6E-409C-BE32-E72D297353CC}">
              <c16:uniqueId val="{00000000-3732-4EA1-BF5B-6C3A26C935BE}"/>
            </c:ext>
          </c:extLst>
        </c:ser>
        <c:dLbls>
          <c:showLegendKey val="0"/>
          <c:showVal val="0"/>
          <c:showCatName val="0"/>
          <c:showSerName val="0"/>
          <c:showPercent val="0"/>
          <c:showBubbleSize val="0"/>
        </c:dLbls>
        <c:axId val="1871375536"/>
        <c:axId val="1"/>
      </c:scatterChart>
      <c:valAx>
        <c:axId val="1871375536"/>
        <c:scaling>
          <c:orientation val="minMax"/>
          <c:max val="100"/>
          <c:min val="0"/>
        </c:scaling>
        <c:delete val="0"/>
        <c:axPos val="b"/>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Term (Years)</a:t>
                </a:r>
              </a:p>
            </c:rich>
          </c:tx>
          <c:layout>
            <c:manualLayout>
              <c:xMode val="edge"/>
              <c:yMode val="edge"/>
              <c:x val="0.49255169919402536"/>
              <c:y val="0.93405119814568638"/>
            </c:manualLayout>
          </c:layout>
          <c:overlay val="0"/>
          <c:spPr>
            <a:noFill/>
            <a:ln w="25400">
              <a:noFill/>
            </a:ln>
          </c:spPr>
        </c:title>
        <c:numFmt formatCode="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
        <c:crosses val="autoZero"/>
        <c:crossBetween val="midCat"/>
        <c:majorUnit val="5"/>
      </c:valAx>
      <c:valAx>
        <c:axId val="1"/>
        <c:scaling>
          <c:orientation val="minMax"/>
          <c:min val="0"/>
        </c:scaling>
        <c:delete val="0"/>
        <c:axPos val="l"/>
        <c:majorGridlines>
          <c:spPr>
            <a:ln w="3175">
              <a:solidFill>
                <a:srgbClr val="DDDDDD"/>
              </a:solidFill>
              <a:prstDash val="solid"/>
            </a:ln>
          </c:spPr>
        </c:majorGridlines>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Annual Effective Spot Rate</a:t>
                </a:r>
              </a:p>
            </c:rich>
          </c:tx>
          <c:layout>
            <c:manualLayout>
              <c:xMode val="edge"/>
              <c:yMode val="edge"/>
              <c:x val="1.7690875232774673E-2"/>
              <c:y val="0.32839840474486143"/>
            </c:manualLayout>
          </c:layout>
          <c:overlay val="0"/>
          <c:spPr>
            <a:noFill/>
            <a:ln w="25400">
              <a:noFill/>
            </a:ln>
          </c:spPr>
        </c:title>
        <c:numFmt formatCode="0.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ysClr val="windowText" lastClr="000000"/>
                </a:solidFill>
                <a:latin typeface="+mn-lt"/>
                <a:ea typeface="Trebuchet MS"/>
                <a:cs typeface="Trebuchet MS"/>
              </a:defRPr>
            </a:pPr>
            <a:endParaRPr lang="en-US"/>
          </a:p>
        </c:txPr>
        <c:crossAx val="1871375536"/>
        <c:crosses val="autoZero"/>
        <c:crossBetween val="midCat"/>
      </c:valAx>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b="1">
                <a:solidFill>
                  <a:sysClr val="windowText" lastClr="000000"/>
                </a:solidFill>
              </a:rPr>
              <a:t>Fiera Capital's</a:t>
            </a:r>
            <a:r>
              <a:rPr lang="en-US" sz="1600" b="1" baseline="0">
                <a:solidFill>
                  <a:sysClr val="windowText" lastClr="000000"/>
                </a:solidFill>
              </a:rPr>
              <a:t> CIA IFRS 17 Market Curves </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1518667043942925E-2"/>
          <c:y val="7.3201602350726577E-2"/>
          <c:w val="0.90336367805325446"/>
          <c:h val="0.75358210325750097"/>
        </c:manualLayout>
      </c:layout>
      <c:scatterChart>
        <c:scatterStyle val="smoothMarker"/>
        <c:varyColors val="0"/>
        <c:ser>
          <c:idx val="0"/>
          <c:order val="0"/>
          <c:tx>
            <c:v>Canada</c:v>
          </c:tx>
          <c:spPr>
            <a:ln w="19050" cap="rnd">
              <a:solidFill>
                <a:srgbClr val="FF0000"/>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Market_Curves!$B$2:$B$31</c:f>
              <c:numCache>
                <c:formatCode>0.0000%</c:formatCode>
                <c:ptCount val="30"/>
                <c:pt idx="0">
                  <c:v>2.5999078376604201E-2</c:v>
                </c:pt>
                <c:pt idx="1">
                  <c:v>2.5919988531680982E-2</c:v>
                </c:pt>
                <c:pt idx="2">
                  <c:v>2.6602636923742651E-2</c:v>
                </c:pt>
                <c:pt idx="3">
                  <c:v>2.7582003179710046E-2</c:v>
                </c:pt>
                <c:pt idx="4">
                  <c:v>2.8616573626900843E-2</c:v>
                </c:pt>
                <c:pt idx="5">
                  <c:v>2.9589637375279976E-2</c:v>
                </c:pt>
                <c:pt idx="6">
                  <c:v>3.0452624324288635E-2</c:v>
                </c:pt>
                <c:pt idx="7">
                  <c:v>3.1192809579912995E-2</c:v>
                </c:pt>
                <c:pt idx="8">
                  <c:v>3.1815164534252371E-2</c:v>
                </c:pt>
                <c:pt idx="9">
                  <c:v>3.2332384461579045E-2</c:v>
                </c:pt>
                <c:pt idx="10">
                  <c:v>3.2759596588853634E-2</c:v>
                </c:pt>
                <c:pt idx="11">
                  <c:v>3.3111707438189475E-2</c:v>
                </c:pt>
                <c:pt idx="12">
                  <c:v>3.3402206010714863E-2</c:v>
                </c:pt>
                <c:pt idx="13">
                  <c:v>3.3642744078631104E-2</c:v>
                </c:pt>
                <c:pt idx="14">
                  <c:v>3.384311020244879E-2</c:v>
                </c:pt>
                <c:pt idx="15">
                  <c:v>3.401138550874605E-2</c:v>
                </c:pt>
                <c:pt idx="16">
                  <c:v>3.4154167637872934E-2</c:v>
                </c:pt>
                <c:pt idx="17">
                  <c:v>3.4276804877097389E-2</c:v>
                </c:pt>
                <c:pt idx="18">
                  <c:v>3.4383613278473835E-2</c:v>
                </c:pt>
                <c:pt idx="19">
                  <c:v>3.4478066100657845E-2</c:v>
                </c:pt>
                <c:pt idx="20">
                  <c:v>3.4562953401461538E-2</c:v>
                </c:pt>
                <c:pt idx="21">
                  <c:v>3.4640513634736525E-2</c:v>
                </c:pt>
                <c:pt idx="22">
                  <c:v>3.4712540731245412E-2</c:v>
                </c:pt>
                <c:pt idx="23">
                  <c:v>3.4780470532826069E-2</c:v>
                </c:pt>
                <c:pt idx="24">
                  <c:v>3.4845450247534382E-2</c:v>
                </c:pt>
                <c:pt idx="25">
                  <c:v>3.490839414807545E-2</c:v>
                </c:pt>
                <c:pt idx="26">
                  <c:v>3.4970028226138483E-2</c:v>
                </c:pt>
                <c:pt idx="27">
                  <c:v>3.5030926027495024E-2</c:v>
                </c:pt>
                <c:pt idx="28">
                  <c:v>3.509153746297522E-2</c:v>
                </c:pt>
                <c:pt idx="29">
                  <c:v>3.5152212028831009E-2</c:v>
                </c:pt>
              </c:numCache>
            </c:numRef>
          </c:yVal>
          <c:smooth val="1"/>
          <c:extLst>
            <c:ext xmlns:c16="http://schemas.microsoft.com/office/drawing/2014/chart" uri="{C3380CC4-5D6E-409C-BE32-E72D297353CC}">
              <c16:uniqueId val="{00000000-E94A-4247-950E-15248C9791F1}"/>
            </c:ext>
          </c:extLst>
        </c:ser>
        <c:ser>
          <c:idx val="1"/>
          <c:order val="1"/>
          <c:tx>
            <c:v>Provincial</c:v>
          </c:tx>
          <c:spPr>
            <a:ln w="19050" cap="rnd">
              <a:solidFill>
                <a:schemeClr val="accent1"/>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Market_Curves!$C$2:$C$31</c:f>
              <c:numCache>
                <c:formatCode>0.0000%</c:formatCode>
                <c:ptCount val="30"/>
                <c:pt idx="0">
                  <c:v>2.6252105495587985E-2</c:v>
                </c:pt>
                <c:pt idx="1">
                  <c:v>2.6609973516645624E-2</c:v>
                </c:pt>
                <c:pt idx="2">
                  <c:v>2.7836073980169074E-2</c:v>
                </c:pt>
                <c:pt idx="3">
                  <c:v>2.9493037529525257E-2</c:v>
                </c:pt>
                <c:pt idx="4">
                  <c:v>3.1267674507080789E-2</c:v>
                </c:pt>
                <c:pt idx="5">
                  <c:v>3.3006646903426917E-2</c:v>
                </c:pt>
                <c:pt idx="6">
                  <c:v>3.4641389336440565E-2</c:v>
                </c:pt>
                <c:pt idx="7">
                  <c:v>3.6143477432225568E-2</c:v>
                </c:pt>
                <c:pt idx="8">
                  <c:v>3.7503556751049771E-2</c:v>
                </c:pt>
                <c:pt idx="9">
                  <c:v>3.8721612253414195E-2</c:v>
                </c:pt>
                <c:pt idx="10">
                  <c:v>3.9802310067415192E-2</c:v>
                </c:pt>
                <c:pt idx="11">
                  <c:v>4.0752648531192648E-2</c:v>
                </c:pt>
                <c:pt idx="12">
                  <c:v>4.1580712902318684E-2</c:v>
                </c:pt>
                <c:pt idx="13">
                  <c:v>4.229498807215637E-2</c:v>
                </c:pt>
                <c:pt idx="14">
                  <c:v>4.2903968938123427E-2</c:v>
                </c:pt>
                <c:pt idx="15">
                  <c:v>4.3415937163640894E-2</c:v>
                </c:pt>
                <c:pt idx="16">
                  <c:v>4.3838834632472512E-2</c:v>
                </c:pt>
                <c:pt idx="17">
                  <c:v>4.4180194860437005E-2</c:v>
                </c:pt>
                <c:pt idx="18">
                  <c:v>4.444710995907819E-2</c:v>
                </c:pt>
                <c:pt idx="19">
                  <c:v>4.4646219741084403E-2</c:v>
                </c:pt>
                <c:pt idx="20">
                  <c:v>4.478371470383391E-2</c:v>
                </c:pt>
                <c:pt idx="21">
                  <c:v>4.4865347672528033E-2</c:v>
                </c:pt>
                <c:pt idx="22">
                  <c:v>4.4896450740273375E-2</c:v>
                </c:pt>
                <c:pt idx="23">
                  <c:v>4.4881955303641696E-2</c:v>
                </c:pt>
                <c:pt idx="24">
                  <c:v>4.482641373575702E-2</c:v>
                </c:pt>
                <c:pt idx="25">
                  <c:v>4.4734021724852857E-2</c:v>
                </c:pt>
                <c:pt idx="26">
                  <c:v>4.4608640629465679E-2</c:v>
                </c:pt>
                <c:pt idx="27">
                  <c:v>4.4453819419732588E-2</c:v>
                </c:pt>
                <c:pt idx="28">
                  <c:v>4.4272815923607656E-2</c:v>
                </c:pt>
                <c:pt idx="29">
                  <c:v>4.4068617199984228E-2</c:v>
                </c:pt>
              </c:numCache>
            </c:numRef>
          </c:yVal>
          <c:smooth val="1"/>
          <c:extLst>
            <c:ext xmlns:c16="http://schemas.microsoft.com/office/drawing/2014/chart" uri="{C3380CC4-5D6E-409C-BE32-E72D297353CC}">
              <c16:uniqueId val="{00000001-E94A-4247-950E-15248C9791F1}"/>
            </c:ext>
          </c:extLst>
        </c:ser>
        <c:ser>
          <c:idx val="2"/>
          <c:order val="2"/>
          <c:tx>
            <c:v>Corporate A</c:v>
          </c:tx>
          <c:spPr>
            <a:ln w="19050" cap="rnd">
              <a:solidFill>
                <a:schemeClr val="bg1">
                  <a:lumMod val="75000"/>
                </a:schemeClr>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Market_Curves!$D$2:$D$31</c:f>
              <c:numCache>
                <c:formatCode>0.0000%</c:formatCode>
                <c:ptCount val="30"/>
                <c:pt idx="0">
                  <c:v>3.0546935084777793E-2</c:v>
                </c:pt>
                <c:pt idx="1">
                  <c:v>3.2064984007378561E-2</c:v>
                </c:pt>
                <c:pt idx="2">
                  <c:v>3.372482514300712E-2</c:v>
                </c:pt>
                <c:pt idx="3">
                  <c:v>3.5409798053367636E-2</c:v>
                </c:pt>
                <c:pt idx="4">
                  <c:v>3.7043688658737972E-2</c:v>
                </c:pt>
                <c:pt idx="5">
                  <c:v>3.8578961340784756E-2</c:v>
                </c:pt>
                <c:pt idx="6">
                  <c:v>3.99882295740146E-2</c:v>
                </c:pt>
                <c:pt idx="7">
                  <c:v>4.125807867054232E-2</c:v>
                </c:pt>
                <c:pt idx="8">
                  <c:v>4.2384604737159881E-2</c:v>
                </c:pt>
                <c:pt idx="9">
                  <c:v>4.3370208581588354E-2</c:v>
                </c:pt>
                <c:pt idx="10">
                  <c:v>4.4221307472910754E-2</c:v>
                </c:pt>
                <c:pt idx="11">
                  <c:v>4.4946717268993686E-2</c:v>
                </c:pt>
                <c:pt idx="12">
                  <c:v>4.55565227820387E-2</c:v>
                </c:pt>
                <c:pt idx="13">
                  <c:v>4.6061302266267923E-2</c:v>
                </c:pt>
                <c:pt idx="14">
                  <c:v>4.6471607337958076E-2</c:v>
                </c:pt>
                <c:pt idx="15">
                  <c:v>4.679762583763214E-2</c:v>
                </c:pt>
                <c:pt idx="16">
                  <c:v>4.7048974534684485E-2</c:v>
                </c:pt>
                <c:pt idx="17">
                  <c:v>4.7234582919586598E-2</c:v>
                </c:pt>
                <c:pt idx="18">
                  <c:v>4.7362639926962435E-2</c:v>
                </c:pt>
                <c:pt idx="19">
                  <c:v>4.7440583246912471E-2</c:v>
                </c:pt>
                <c:pt idx="20">
                  <c:v>4.7475116628036496E-2</c:v>
                </c:pt>
                <c:pt idx="21">
                  <c:v>4.7472244787312157E-2</c:v>
                </c:pt>
                <c:pt idx="22">
                  <c:v>4.7437318617154833E-2</c:v>
                </c:pt>
                <c:pt idx="23">
                  <c:v>4.7375085615115164E-2</c:v>
                </c:pt>
                <c:pt idx="24">
                  <c:v>4.7289742077494257E-2</c:v>
                </c:pt>
                <c:pt idx="25">
                  <c:v>4.7184984758691151E-2</c:v>
                </c:pt>
                <c:pt idx="26">
                  <c:v>4.7064060525104479E-2</c:v>
                </c:pt>
                <c:pt idx="27">
                  <c:v>4.6929813115923036E-2</c:v>
                </c:pt>
                <c:pt idx="28">
                  <c:v>4.6784726529754517E-2</c:v>
                </c:pt>
                <c:pt idx="29">
                  <c:v>4.6630964834727617E-2</c:v>
                </c:pt>
              </c:numCache>
            </c:numRef>
          </c:yVal>
          <c:smooth val="1"/>
          <c:extLst>
            <c:ext xmlns:c16="http://schemas.microsoft.com/office/drawing/2014/chart" uri="{C3380CC4-5D6E-409C-BE32-E72D297353CC}">
              <c16:uniqueId val="{00000002-E94A-4247-950E-15248C9791F1}"/>
            </c:ext>
          </c:extLst>
        </c:ser>
        <c:ser>
          <c:idx val="3"/>
          <c:order val="3"/>
          <c:tx>
            <c:v>Corporate BBB</c:v>
          </c:tx>
          <c:spPr>
            <a:ln w="19050" cap="rnd">
              <a:solidFill>
                <a:schemeClr val="tx1">
                  <a:lumMod val="65000"/>
                  <a:lumOff val="35000"/>
                </a:schemeClr>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Market_Curves!$E$2:$E$31</c:f>
              <c:numCache>
                <c:formatCode>0.0000%</c:formatCode>
                <c:ptCount val="30"/>
                <c:pt idx="0">
                  <c:v>3.2674189000508114E-2</c:v>
                </c:pt>
                <c:pt idx="1">
                  <c:v>3.4834405031909599E-2</c:v>
                </c:pt>
                <c:pt idx="2">
                  <c:v>3.6473726457512345E-2</c:v>
                </c:pt>
                <c:pt idx="3">
                  <c:v>3.8329385882239553E-2</c:v>
                </c:pt>
                <c:pt idx="4">
                  <c:v>4.023070191747391E-2</c:v>
                </c:pt>
                <c:pt idx="5">
                  <c:v>4.2070606198006955E-2</c:v>
                </c:pt>
                <c:pt idx="6">
                  <c:v>4.3785631246545442E-2</c:v>
                </c:pt>
                <c:pt idx="7">
                  <c:v>4.5341826363488158E-2</c:v>
                </c:pt>
                <c:pt idx="8">
                  <c:v>4.6724865809477878E-2</c:v>
                </c:pt>
                <c:pt idx="9">
                  <c:v>4.7933136227364503E-2</c:v>
                </c:pt>
                <c:pt idx="10">
                  <c:v>4.8972944154329845E-2</c:v>
                </c:pt>
                <c:pt idx="11">
                  <c:v>4.9855230137533679E-2</c:v>
                </c:pt>
                <c:pt idx="12">
                  <c:v>5.0593349567218393E-2</c:v>
                </c:pt>
                <c:pt idx="13">
                  <c:v>5.1201604473607887E-2</c:v>
                </c:pt>
                <c:pt idx="14">
                  <c:v>5.1694299913668917E-2</c:v>
                </c:pt>
                <c:pt idx="15">
                  <c:v>5.2085163143160251E-2</c:v>
                </c:pt>
                <c:pt idx="16">
                  <c:v>5.2387010444694404E-2</c:v>
                </c:pt>
                <c:pt idx="17">
                  <c:v>5.261158017851697E-2</c:v>
                </c:pt>
                <c:pt idx="18">
                  <c:v>5.2769474881672496E-2</c:v>
                </c:pt>
                <c:pt idx="19">
                  <c:v>5.2870172638267432E-2</c:v>
                </c:pt>
                <c:pt idx="20">
                  <c:v>5.2922080358821511E-2</c:v>
                </c:pt>
                <c:pt idx="21">
                  <c:v>5.2932610414921477E-2</c:v>
                </c:pt>
                <c:pt idx="22">
                  <c:v>5.2908268281227855E-2</c:v>
                </c:pt>
                <c:pt idx="23">
                  <c:v>5.2854743173111007E-2</c:v>
                </c:pt>
                <c:pt idx="24">
                  <c:v>5.2776996667858622E-2</c:v>
                </c:pt>
                <c:pt idx="25">
                  <c:v>5.2679346346929501E-2</c:v>
                </c:pt>
                <c:pt idx="26">
                  <c:v>5.2565542875187665E-2</c:v>
                </c:pt>
                <c:pt idx="27">
                  <c:v>5.2438839841073559E-2</c:v>
                </c:pt>
                <c:pt idx="28">
                  <c:v>5.2302056262865104E-2</c:v>
                </c:pt>
                <c:pt idx="29">
                  <c:v>5.2157632022742595E-2</c:v>
                </c:pt>
              </c:numCache>
            </c:numRef>
          </c:yVal>
          <c:smooth val="1"/>
          <c:extLst>
            <c:ext xmlns:c16="http://schemas.microsoft.com/office/drawing/2014/chart" uri="{C3380CC4-5D6E-409C-BE32-E72D297353CC}">
              <c16:uniqueId val="{00000003-E94A-4247-950E-15248C9791F1}"/>
            </c:ext>
          </c:extLst>
        </c:ser>
        <c:dLbls>
          <c:showLegendKey val="0"/>
          <c:showVal val="0"/>
          <c:showCatName val="0"/>
          <c:showSerName val="0"/>
          <c:showPercent val="0"/>
          <c:showBubbleSize val="0"/>
        </c:dLbls>
        <c:axId val="35542519"/>
        <c:axId val="35545143"/>
      </c:scatterChart>
      <c:valAx>
        <c:axId val="35542519"/>
        <c:scaling>
          <c:orientation val="minMax"/>
          <c:max val="30"/>
          <c:min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545143"/>
        <c:crosses val="autoZero"/>
        <c:crossBetween val="midCat"/>
        <c:majorUnit val="1"/>
      </c:valAx>
      <c:valAx>
        <c:axId val="3554514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5542519"/>
        <c:crosses val="autoZero"/>
        <c:crossBetween val="midCat"/>
      </c:valAx>
      <c:spPr>
        <a:noFill/>
        <a:ln>
          <a:noFill/>
        </a:ln>
        <a:effectLst/>
      </c:spPr>
    </c:plotArea>
    <c:legend>
      <c:legendPos val="b"/>
      <c:layout>
        <c:manualLayout>
          <c:xMode val="edge"/>
          <c:yMode val="edge"/>
          <c:x val="0.23521521348293001"/>
          <c:y val="0.92106859103108729"/>
          <c:w val="0.58695653427936889"/>
          <c:h val="3.340958655678244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alignWithMargins="0"/>
    <c:pageMargins b="1" l="0.75" r="0.75" t="1" header="0.4921259845" footer="0.492125984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12700</xdr:colOff>
      <xdr:row>2</xdr:row>
      <xdr:rowOff>12700</xdr:rowOff>
    </xdr:from>
    <xdr:to>
      <xdr:col>18</xdr:col>
      <xdr:colOff>190500</xdr:colOff>
      <xdr:row>40</xdr:row>
      <xdr:rowOff>111125</xdr:rowOff>
    </xdr:to>
    <xdr:graphicFrame macro="">
      <xdr:nvGraphicFramePr>
        <xdr:cNvPr id="2" name="Chart 1">
          <a:extLst>
            <a:ext uri="{FF2B5EF4-FFF2-40B4-BE49-F238E27FC236}">
              <a16:creationId xmlns:a16="http://schemas.microsoft.com/office/drawing/2014/main" id="{051C5A07-0730-451D-B60D-22D2FC752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12700</xdr:colOff>
      <xdr:row>2</xdr:row>
      <xdr:rowOff>12700</xdr:rowOff>
    </xdr:from>
    <xdr:to>
      <xdr:col>18</xdr:col>
      <xdr:colOff>190500</xdr:colOff>
      <xdr:row>40</xdr:row>
      <xdr:rowOff>111125</xdr:rowOff>
    </xdr:to>
    <xdr:graphicFrame macro="">
      <xdr:nvGraphicFramePr>
        <xdr:cNvPr id="2" name="Chart 1">
          <a:extLst>
            <a:ext uri="{FF2B5EF4-FFF2-40B4-BE49-F238E27FC236}">
              <a16:creationId xmlns:a16="http://schemas.microsoft.com/office/drawing/2014/main" id="{344A239E-EF02-48EA-8F3D-EE9F7C277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22</xdr:col>
      <xdr:colOff>330200</xdr:colOff>
      <xdr:row>31</xdr:row>
      <xdr:rowOff>101600</xdr:rowOff>
    </xdr:to>
    <xdr:graphicFrame macro="">
      <xdr:nvGraphicFramePr>
        <xdr:cNvPr id="3" name="Chart 2">
          <a:extLst>
            <a:ext uri="{FF2B5EF4-FFF2-40B4-BE49-F238E27FC236}">
              <a16:creationId xmlns:a16="http://schemas.microsoft.com/office/drawing/2014/main" id="{AF79D25C-DE87-4CFB-98EB-59630A7EB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FI/Department/5.%20RESEARCH/IFRS%2017%20Discount%20Curve/220079te-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for Reference Curves"/>
      <sheetName val="Illiquid Reference Curve"/>
      <sheetName val="Bootstrapping Illiquid"/>
      <sheetName val="Liquid Reference Curve"/>
      <sheetName val="Bootstrapping Liquid"/>
      <sheetName val="IFRS 17 Discount Curve"/>
      <sheetName val="Bootstrapping IFRS17Curve"/>
    </sheetNames>
    <sheetDataSet>
      <sheetData sheetId="0"/>
      <sheetData sheetId="1"/>
      <sheetData sheetId="2">
        <row r="4">
          <cell r="C4" t="str">
            <v>Spot</v>
          </cell>
        </row>
        <row r="5">
          <cell r="C5">
            <v>30</v>
          </cell>
        </row>
        <row r="6">
          <cell r="C6">
            <v>0.04</v>
          </cell>
        </row>
        <row r="7">
          <cell r="C7">
            <v>70</v>
          </cell>
        </row>
        <row r="8">
          <cell r="C8">
            <v>0.75</v>
          </cell>
        </row>
        <row r="9">
          <cell r="C9">
            <v>5.0000000000000001E-3</v>
          </cell>
        </row>
        <row r="10">
          <cell r="C10">
            <v>1.4999999999999999E-2</v>
          </cell>
        </row>
        <row r="17">
          <cell r="B17">
            <v>0.5</v>
          </cell>
          <cell r="C17">
            <v>4.2599999999999999E-3</v>
          </cell>
        </row>
        <row r="18">
          <cell r="B18">
            <v>1</v>
          </cell>
          <cell r="C18">
            <v>4.2599999999999999E-3</v>
          </cell>
          <cell r="E18">
            <v>1</v>
          </cell>
          <cell r="F18">
            <v>2.1970000000000003E-2</v>
          </cell>
        </row>
        <row r="19">
          <cell r="B19">
            <v>2</v>
          </cell>
          <cell r="C19">
            <v>4.5599999999999998E-3</v>
          </cell>
          <cell r="E19">
            <v>2</v>
          </cell>
          <cell r="F19">
            <v>2.2435000000000004E-2</v>
          </cell>
        </row>
        <row r="20">
          <cell r="B20">
            <v>3</v>
          </cell>
          <cell r="C20">
            <v>5.13E-3</v>
          </cell>
          <cell r="E20">
            <v>3</v>
          </cell>
          <cell r="F20">
            <v>2.274E-2</v>
          </cell>
        </row>
        <row r="21">
          <cell r="B21">
            <v>4</v>
          </cell>
          <cell r="C21">
            <v>5.8299999999999992E-3</v>
          </cell>
          <cell r="E21">
            <v>4</v>
          </cell>
          <cell r="F21">
            <v>2.2875E-2</v>
          </cell>
        </row>
        <row r="22">
          <cell r="B22">
            <v>5</v>
          </cell>
          <cell r="C22">
            <v>6.1399999999999996E-3</v>
          </cell>
          <cell r="E22">
            <v>5</v>
          </cell>
          <cell r="F22">
            <v>2.3229999999999997E-2</v>
          </cell>
        </row>
        <row r="23">
          <cell r="B23">
            <v>7</v>
          </cell>
          <cell r="C23">
            <v>6.6700000000000006E-3</v>
          </cell>
          <cell r="E23">
            <v>7</v>
          </cell>
          <cell r="F23">
            <v>2.4524999999999998E-2</v>
          </cell>
        </row>
        <row r="24">
          <cell r="B24">
            <v>8</v>
          </cell>
          <cell r="C24">
            <v>6.7400000000000003E-3</v>
          </cell>
          <cell r="E24">
            <v>8</v>
          </cell>
          <cell r="F24">
            <v>2.5144999999999997E-2</v>
          </cell>
        </row>
        <row r="25">
          <cell r="B25">
            <v>9</v>
          </cell>
          <cell r="C25">
            <v>7.2199999999999999E-3</v>
          </cell>
          <cell r="E25">
            <v>9</v>
          </cell>
          <cell r="F25">
            <v>2.5444999999999999E-2</v>
          </cell>
        </row>
        <row r="26">
          <cell r="B26">
            <v>10</v>
          </cell>
          <cell r="C26">
            <v>7.7499999999999999E-3</v>
          </cell>
          <cell r="E26">
            <v>10</v>
          </cell>
          <cell r="F26">
            <v>2.5590000000000002E-2</v>
          </cell>
        </row>
        <row r="27">
          <cell r="B27">
            <v>15</v>
          </cell>
          <cell r="C27">
            <v>1.102E-2</v>
          </cell>
          <cell r="E27">
            <v>15</v>
          </cell>
          <cell r="F27">
            <v>2.6125000000000002E-2</v>
          </cell>
        </row>
        <row r="28">
          <cell r="B28">
            <v>20</v>
          </cell>
          <cell r="C28">
            <v>1.294E-2</v>
          </cell>
          <cell r="E28">
            <v>20</v>
          </cell>
          <cell r="F28">
            <v>2.64E-2</v>
          </cell>
        </row>
        <row r="29">
          <cell r="B29">
            <v>25</v>
          </cell>
          <cell r="C29">
            <v>1.3480000000000001E-2</v>
          </cell>
          <cell r="E29">
            <v>25</v>
          </cell>
          <cell r="F29">
            <v>2.6734999999999995E-2</v>
          </cell>
        </row>
        <row r="30">
          <cell r="B30">
            <v>30</v>
          </cell>
          <cell r="C30">
            <v>1.333E-2</v>
          </cell>
          <cell r="E30">
            <v>30</v>
          </cell>
          <cell r="F30">
            <v>2.7145000000000002E-2</v>
          </cell>
        </row>
      </sheetData>
      <sheetData sheetId="3"/>
      <sheetData sheetId="4">
        <row r="4">
          <cell r="C4" t="str">
            <v>Spot</v>
          </cell>
        </row>
        <row r="5">
          <cell r="C5">
            <v>30</v>
          </cell>
        </row>
        <row r="6">
          <cell r="C6">
            <v>0.04</v>
          </cell>
        </row>
        <row r="7">
          <cell r="C7">
            <v>70</v>
          </cell>
        </row>
        <row r="8">
          <cell r="C8">
            <v>0.9</v>
          </cell>
        </row>
        <row r="9">
          <cell r="C9">
            <v>0</v>
          </cell>
        </row>
        <row r="10">
          <cell r="C10">
            <v>7.0000000000000001E-3</v>
          </cell>
        </row>
        <row r="17">
          <cell r="B17">
            <v>0.5</v>
          </cell>
          <cell r="C17">
            <v>4.2599999999999999E-3</v>
          </cell>
        </row>
        <row r="18">
          <cell r="B18">
            <v>1</v>
          </cell>
          <cell r="C18">
            <v>4.2599999999999999E-3</v>
          </cell>
          <cell r="E18">
            <v>1</v>
          </cell>
          <cell r="F18">
            <v>3.2500000000000003E-3</v>
          </cell>
        </row>
        <row r="19">
          <cell r="B19">
            <v>2</v>
          </cell>
          <cell r="C19">
            <v>4.5599999999999998E-3</v>
          </cell>
          <cell r="E19">
            <v>2</v>
          </cell>
          <cell r="F19">
            <v>4.4299999999999999E-3</v>
          </cell>
        </row>
        <row r="20">
          <cell r="B20">
            <v>3</v>
          </cell>
          <cell r="C20">
            <v>5.13E-3</v>
          </cell>
          <cell r="E20">
            <v>3</v>
          </cell>
          <cell r="F20">
            <v>5.6800000000000002E-3</v>
          </cell>
        </row>
        <row r="21">
          <cell r="B21">
            <v>4</v>
          </cell>
          <cell r="C21">
            <v>5.8299999999999992E-3</v>
          </cell>
          <cell r="E21">
            <v>4</v>
          </cell>
          <cell r="F21">
            <v>7.150000000000001E-3</v>
          </cell>
        </row>
        <row r="22">
          <cell r="B22">
            <v>5</v>
          </cell>
          <cell r="C22">
            <v>6.1399999999999996E-3</v>
          </cell>
          <cell r="E22">
            <v>5</v>
          </cell>
          <cell r="F22">
            <v>8.2799999999999992E-3</v>
          </cell>
        </row>
        <row r="23">
          <cell r="B23">
            <v>7</v>
          </cell>
          <cell r="C23">
            <v>6.6700000000000006E-3</v>
          </cell>
          <cell r="E23">
            <v>7</v>
          </cell>
          <cell r="F23">
            <v>1.0480000000000001E-2</v>
          </cell>
        </row>
        <row r="24">
          <cell r="B24">
            <v>8</v>
          </cell>
          <cell r="C24">
            <v>6.7400000000000003E-3</v>
          </cell>
          <cell r="E24">
            <v>8</v>
          </cell>
          <cell r="F24">
            <v>1.1269999999999999E-2</v>
          </cell>
        </row>
        <row r="25">
          <cell r="B25">
            <v>9</v>
          </cell>
          <cell r="C25">
            <v>7.2199999999999999E-3</v>
          </cell>
          <cell r="E25">
            <v>9</v>
          </cell>
          <cell r="F25">
            <v>1.1799999999999998E-2</v>
          </cell>
        </row>
        <row r="26">
          <cell r="B26">
            <v>10</v>
          </cell>
          <cell r="C26">
            <v>7.7499999999999999E-3</v>
          </cell>
          <cell r="E26">
            <v>10</v>
          </cell>
          <cell r="F26">
            <v>1.2129999999999998E-2</v>
          </cell>
        </row>
        <row r="27">
          <cell r="B27">
            <v>15</v>
          </cell>
          <cell r="C27">
            <v>1.102E-2</v>
          </cell>
          <cell r="E27">
            <v>15</v>
          </cell>
          <cell r="F27">
            <v>1.3689999999999999E-2</v>
          </cell>
        </row>
        <row r="28">
          <cell r="B28">
            <v>20</v>
          </cell>
          <cell r="C28">
            <v>1.294E-2</v>
          </cell>
          <cell r="E28">
            <v>20</v>
          </cell>
          <cell r="F28">
            <v>1.4089999999999998E-2</v>
          </cell>
        </row>
        <row r="29">
          <cell r="B29">
            <v>25</v>
          </cell>
          <cell r="C29">
            <v>1.3480000000000001E-2</v>
          </cell>
          <cell r="E29">
            <v>25</v>
          </cell>
          <cell r="F29">
            <v>1.4130000000000002E-2</v>
          </cell>
        </row>
        <row r="30">
          <cell r="B30">
            <v>30</v>
          </cell>
          <cell r="C30">
            <v>1.333E-2</v>
          </cell>
          <cell r="E30">
            <v>30</v>
          </cell>
          <cell r="F30">
            <v>1.427E-2</v>
          </cell>
        </row>
      </sheetData>
      <sheetData sheetId="5"/>
      <sheetData sheetId="6">
        <row r="4">
          <cell r="C4" t="str">
            <v>Spot</v>
          </cell>
        </row>
        <row r="5">
          <cell r="C5">
            <v>30</v>
          </cell>
        </row>
        <row r="6">
          <cell r="C6">
            <v>0.04</v>
          </cell>
        </row>
        <row r="7">
          <cell r="C7">
            <v>80</v>
          </cell>
        </row>
        <row r="8">
          <cell r="C8">
            <v>0.75</v>
          </cell>
        </row>
        <row r="9">
          <cell r="C9">
            <v>1.5E-3</v>
          </cell>
        </row>
        <row r="10">
          <cell r="C10">
            <v>1.4999999999999999E-2</v>
          </cell>
        </row>
        <row r="17">
          <cell r="B17">
            <v>0.5</v>
          </cell>
          <cell r="C17">
            <v>4.2599999999999999E-3</v>
          </cell>
        </row>
        <row r="18">
          <cell r="B18">
            <v>1</v>
          </cell>
          <cell r="C18">
            <v>4.2599999999999999E-3</v>
          </cell>
          <cell r="E18">
            <v>1</v>
          </cell>
          <cell r="F18">
            <v>1.7817E-2</v>
          </cell>
        </row>
        <row r="19">
          <cell r="B19">
            <v>2</v>
          </cell>
          <cell r="C19">
            <v>4.5599999999999998E-3</v>
          </cell>
          <cell r="E19">
            <v>2</v>
          </cell>
          <cell r="F19">
            <v>1.8348E-2</v>
          </cell>
        </row>
        <row r="20">
          <cell r="B20">
            <v>3</v>
          </cell>
          <cell r="C20">
            <v>5.13E-3</v>
          </cell>
          <cell r="E20">
            <v>3</v>
          </cell>
          <cell r="F20">
            <v>1.8775E-2</v>
          </cell>
        </row>
        <row r="21">
          <cell r="B21">
            <v>4</v>
          </cell>
          <cell r="C21">
            <v>5.8299999999999992E-3</v>
          </cell>
          <cell r="E21">
            <v>4</v>
          </cell>
          <cell r="F21">
            <v>1.9029000000000004E-2</v>
          </cell>
        </row>
        <row r="22">
          <cell r="B22">
            <v>5</v>
          </cell>
          <cell r="C22">
            <v>6.1399999999999996E-3</v>
          </cell>
          <cell r="E22">
            <v>5</v>
          </cell>
          <cell r="F22">
            <v>1.9466000000000001E-2</v>
          </cell>
        </row>
        <row r="23">
          <cell r="B23">
            <v>7</v>
          </cell>
          <cell r="C23">
            <v>6.6700000000000006E-3</v>
          </cell>
          <cell r="E23">
            <v>7</v>
          </cell>
          <cell r="F23">
            <v>2.0903999999999999E-2</v>
          </cell>
        </row>
        <row r="24">
          <cell r="B24">
            <v>8</v>
          </cell>
          <cell r="C24">
            <v>6.7400000000000003E-3</v>
          </cell>
          <cell r="E24">
            <v>8</v>
          </cell>
          <cell r="F24">
            <v>2.1567999999999997E-2</v>
          </cell>
        </row>
        <row r="25">
          <cell r="B25">
            <v>9</v>
          </cell>
          <cell r="C25">
            <v>7.2199999999999999E-3</v>
          </cell>
          <cell r="E25">
            <v>9</v>
          </cell>
          <cell r="F25">
            <v>2.1885000000000002E-2</v>
          </cell>
        </row>
        <row r="26">
          <cell r="B26">
            <v>10</v>
          </cell>
          <cell r="C26">
            <v>7.7499999999999999E-3</v>
          </cell>
          <cell r="E26">
            <v>10</v>
          </cell>
          <cell r="F26">
            <v>2.2075999999999998E-2</v>
          </cell>
        </row>
        <row r="27">
          <cell r="B27">
            <v>15</v>
          </cell>
          <cell r="C27">
            <v>1.102E-2</v>
          </cell>
          <cell r="E27">
            <v>15</v>
          </cell>
          <cell r="F27">
            <v>2.2760000000000002E-2</v>
          </cell>
        </row>
        <row r="28">
          <cell r="B28">
            <v>20</v>
          </cell>
          <cell r="C28">
            <v>1.294E-2</v>
          </cell>
          <cell r="E28">
            <v>20</v>
          </cell>
          <cell r="F28">
            <v>2.3111E-2</v>
          </cell>
        </row>
        <row r="29">
          <cell r="B29">
            <v>25</v>
          </cell>
          <cell r="C29">
            <v>1.3480000000000001E-2</v>
          </cell>
          <cell r="E29">
            <v>25</v>
          </cell>
          <cell r="F29">
            <v>2.3434E-2</v>
          </cell>
        </row>
        <row r="30">
          <cell r="B30">
            <v>30</v>
          </cell>
          <cell r="C30">
            <v>1.333E-2</v>
          </cell>
          <cell r="E30">
            <v>30</v>
          </cell>
          <cell r="F30">
            <v>2.3845000000000002E-2</v>
          </cell>
        </row>
      </sheetData>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3B73B-E3AC-4E84-A2EC-51ED5BEA99E5}">
  <sheetPr codeName="Sheet1"/>
  <dimension ref="A1:K23"/>
  <sheetViews>
    <sheetView showGridLines="0" tabSelected="1" zoomScale="90" zoomScaleNormal="90" workbookViewId="0"/>
  </sheetViews>
  <sheetFormatPr defaultColWidth="9.140625" defaultRowHeight="15" x14ac:dyDescent="0.25"/>
  <cols>
    <col min="1" max="1" width="130.5703125" style="19" customWidth="1"/>
    <col min="2" max="16384" width="9.140625" style="19"/>
  </cols>
  <sheetData>
    <row r="1" spans="1:11" ht="342" customHeight="1" thickTop="1" x14ac:dyDescent="0.25">
      <c r="A1" s="82" t="s">
        <v>41</v>
      </c>
    </row>
    <row r="2" spans="1:11" ht="87" customHeight="1" x14ac:dyDescent="0.25">
      <c r="A2" s="20" t="s">
        <v>27</v>
      </c>
    </row>
    <row r="3" spans="1:11" ht="87" customHeight="1" x14ac:dyDescent="0.25">
      <c r="A3" s="20" t="s">
        <v>28</v>
      </c>
    </row>
    <row r="4" spans="1:11" ht="52.5" customHeight="1" x14ac:dyDescent="0.25">
      <c r="A4" s="67" t="s">
        <v>33</v>
      </c>
    </row>
    <row r="5" spans="1:11" ht="52.5" customHeight="1" x14ac:dyDescent="0.25">
      <c r="A5" s="20" t="s">
        <v>29</v>
      </c>
    </row>
    <row r="6" spans="1:11" ht="52.5" customHeight="1" x14ac:dyDescent="0.25">
      <c r="A6" s="83" t="s">
        <v>30</v>
      </c>
    </row>
    <row r="7" spans="1:11" ht="52.5" customHeight="1" x14ac:dyDescent="0.25">
      <c r="A7" s="20" t="s">
        <v>214</v>
      </c>
    </row>
    <row r="8" spans="1:11" ht="16.5" thickBot="1" x14ac:dyDescent="0.3">
      <c r="A8" s="84" t="s">
        <v>44</v>
      </c>
    </row>
    <row r="9" spans="1:11" ht="16.5" thickTop="1" thickBot="1" x14ac:dyDescent="0.3"/>
    <row r="10" spans="1:11" x14ac:dyDescent="0.25">
      <c r="A10" s="21" t="s">
        <v>13</v>
      </c>
    </row>
    <row r="11" spans="1:11" ht="21" customHeight="1" x14ac:dyDescent="0.25">
      <c r="A11" s="96" t="s">
        <v>2</v>
      </c>
      <c r="B11" s="15"/>
      <c r="C11" s="15"/>
      <c r="D11" s="15"/>
      <c r="E11" s="15"/>
      <c r="F11" s="15"/>
      <c r="G11" s="15"/>
      <c r="H11" s="15"/>
      <c r="I11" s="15"/>
      <c r="J11" s="15"/>
      <c r="K11" s="15"/>
    </row>
    <row r="12" spans="1:11" ht="21" customHeight="1" x14ac:dyDescent="0.25">
      <c r="A12" s="96"/>
      <c r="B12" s="15"/>
      <c r="C12" s="15"/>
      <c r="D12" s="15"/>
      <c r="E12" s="15"/>
      <c r="F12" s="15"/>
      <c r="G12" s="15"/>
      <c r="H12" s="15"/>
      <c r="I12" s="15"/>
      <c r="J12" s="15"/>
      <c r="K12" s="15"/>
    </row>
    <row r="13" spans="1:11" ht="21" customHeight="1" x14ac:dyDescent="0.25">
      <c r="A13" s="96"/>
      <c r="B13" s="15"/>
      <c r="C13" s="15"/>
      <c r="D13" s="15"/>
      <c r="E13" s="15"/>
      <c r="F13" s="15"/>
      <c r="G13" s="15"/>
      <c r="H13" s="15"/>
      <c r="I13" s="15"/>
      <c r="J13" s="15"/>
      <c r="K13" s="15"/>
    </row>
    <row r="14" spans="1:11" x14ac:dyDescent="0.25">
      <c r="A14" s="28"/>
      <c r="B14" s="15"/>
      <c r="C14" s="15"/>
      <c r="D14" s="15"/>
      <c r="E14" s="15"/>
      <c r="F14" s="15"/>
      <c r="G14" s="15"/>
      <c r="H14" s="15"/>
      <c r="I14" s="15"/>
      <c r="J14" s="15"/>
      <c r="K14" s="15"/>
    </row>
    <row r="15" spans="1:11" ht="21" customHeight="1" x14ac:dyDescent="0.25">
      <c r="A15" s="96" t="s">
        <v>3</v>
      </c>
      <c r="B15" s="15"/>
      <c r="C15" s="15"/>
      <c r="D15" s="15"/>
      <c r="E15" s="15"/>
      <c r="F15" s="15"/>
      <c r="G15" s="15"/>
      <c r="H15" s="15"/>
      <c r="I15" s="15"/>
      <c r="J15" s="15"/>
      <c r="K15" s="15"/>
    </row>
    <row r="16" spans="1:11" ht="21" customHeight="1" x14ac:dyDescent="0.25">
      <c r="A16" s="96"/>
      <c r="B16" s="15"/>
      <c r="C16" s="15"/>
      <c r="D16" s="15"/>
      <c r="E16" s="15"/>
      <c r="F16" s="15"/>
      <c r="G16" s="15"/>
      <c r="H16" s="15"/>
      <c r="I16" s="15"/>
      <c r="J16" s="15"/>
      <c r="K16" s="15"/>
    </row>
    <row r="17" spans="1:11" ht="21" customHeight="1" x14ac:dyDescent="0.25">
      <c r="A17" s="96"/>
      <c r="B17" s="15"/>
      <c r="C17" s="15"/>
      <c r="D17" s="15"/>
      <c r="E17" s="15"/>
      <c r="F17" s="15"/>
      <c r="G17" s="15"/>
      <c r="H17" s="15"/>
      <c r="I17" s="15"/>
      <c r="J17" s="15"/>
      <c r="K17" s="15"/>
    </row>
    <row r="18" spans="1:11" x14ac:dyDescent="0.25">
      <c r="A18" s="22"/>
      <c r="B18" s="15"/>
      <c r="C18" s="15"/>
      <c r="D18" s="15"/>
      <c r="E18" s="15"/>
      <c r="F18" s="15"/>
      <c r="G18" s="15"/>
      <c r="H18" s="15"/>
      <c r="I18" s="15"/>
      <c r="J18" s="15"/>
      <c r="K18" s="15"/>
    </row>
    <row r="19" spans="1:11" ht="21" customHeight="1" x14ac:dyDescent="0.25">
      <c r="A19" s="96" t="s">
        <v>4</v>
      </c>
      <c r="B19" s="15"/>
      <c r="C19" s="15"/>
      <c r="D19" s="15"/>
      <c r="E19" s="15"/>
      <c r="F19" s="15"/>
      <c r="G19" s="15"/>
      <c r="H19" s="15"/>
      <c r="I19" s="15"/>
      <c r="J19" s="15"/>
      <c r="K19" s="15"/>
    </row>
    <row r="20" spans="1:11" ht="21" customHeight="1" x14ac:dyDescent="0.25">
      <c r="A20" s="96"/>
      <c r="B20" s="16"/>
      <c r="C20" s="16"/>
      <c r="D20" s="16"/>
      <c r="E20" s="16"/>
      <c r="F20" s="16"/>
      <c r="G20" s="16"/>
      <c r="H20" s="16"/>
      <c r="I20" s="16"/>
      <c r="J20" s="16"/>
      <c r="K20" s="16"/>
    </row>
    <row r="21" spans="1:11" ht="21" customHeight="1" x14ac:dyDescent="0.25">
      <c r="A21" s="96"/>
      <c r="B21" s="16"/>
      <c r="C21" s="16"/>
      <c r="D21" s="16"/>
      <c r="E21" s="16"/>
      <c r="F21" s="16"/>
      <c r="G21" s="16"/>
      <c r="H21" s="16"/>
      <c r="I21" s="16"/>
      <c r="J21" s="16"/>
      <c r="K21" s="16"/>
    </row>
    <row r="22" spans="1:11" x14ac:dyDescent="0.25">
      <c r="A22" s="68"/>
      <c r="B22" s="16"/>
      <c r="C22" s="16"/>
      <c r="D22" s="16"/>
      <c r="E22" s="16"/>
      <c r="F22" s="16"/>
      <c r="G22" s="16"/>
      <c r="H22" s="16"/>
      <c r="I22" s="16"/>
      <c r="J22" s="16"/>
      <c r="K22" s="16"/>
    </row>
    <row r="23" spans="1:11" ht="129" thickBot="1" x14ac:dyDescent="0.3">
      <c r="A23" s="69" t="s">
        <v>31</v>
      </c>
      <c r="B23" s="16"/>
      <c r="C23" s="16"/>
      <c r="D23" s="16"/>
      <c r="E23" s="16"/>
      <c r="F23" s="16"/>
      <c r="G23" s="16"/>
      <c r="H23" s="16"/>
      <c r="I23" s="16"/>
      <c r="J23" s="16"/>
      <c r="K23" s="16"/>
    </row>
  </sheetData>
  <mergeCells count="3">
    <mergeCell ref="A11:A13"/>
    <mergeCell ref="A15:A17"/>
    <mergeCell ref="A19:A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FD864-731F-4906-8581-63483F03B735}">
  <sheetPr codeName="Sheet2"/>
  <dimension ref="A1:N101"/>
  <sheetViews>
    <sheetView zoomScale="75" zoomScaleNormal="75" workbookViewId="0">
      <selection activeCell="B4" sqref="B4"/>
    </sheetView>
  </sheetViews>
  <sheetFormatPr defaultRowHeight="15" x14ac:dyDescent="0.25"/>
  <cols>
    <col min="1" max="1" width="17.7109375" style="3" customWidth="1"/>
    <col min="2" max="2" width="22.140625" style="3" customWidth="1"/>
    <col min="4" max="4" width="33.7109375" bestFit="1" customWidth="1"/>
    <col min="5" max="5" width="14.5703125" customWidth="1"/>
  </cols>
  <sheetData>
    <row r="1" spans="1:5" ht="30" customHeight="1" x14ac:dyDescent="0.25">
      <c r="A1" s="5" t="s">
        <v>0</v>
      </c>
      <c r="B1" s="5" t="s">
        <v>1</v>
      </c>
      <c r="D1" s="17" t="s">
        <v>43</v>
      </c>
      <c r="E1" s="7">
        <v>45807</v>
      </c>
    </row>
    <row r="2" spans="1:5" x14ac:dyDescent="0.25">
      <c r="A2" s="4">
        <v>1</v>
      </c>
      <c r="B2" s="1">
        <f t="array" ref="B2:B101">liquid_ref_curve</f>
        <v>2.6226802783689607E-2</v>
      </c>
    </row>
    <row r="3" spans="1:5" x14ac:dyDescent="0.25">
      <c r="A3" s="4">
        <f>A2+1</f>
        <v>2</v>
      </c>
      <c r="B3" s="1">
        <v>2.6545159336334945E-2</v>
      </c>
      <c r="D3" s="17"/>
    </row>
    <row r="4" spans="1:5" x14ac:dyDescent="0.25">
      <c r="A4" s="4">
        <f t="shared" ref="A4:A67" si="0">A3+1</f>
        <v>3</v>
      </c>
      <c r="B4" s="1">
        <v>2.7748547705621275E-2</v>
      </c>
      <c r="E4" s="61"/>
    </row>
    <row r="5" spans="1:5" x14ac:dyDescent="0.25">
      <c r="A5" s="4">
        <f t="shared" si="0"/>
        <v>4</v>
      </c>
      <c r="B5" s="1">
        <v>2.9402162466563221E-2</v>
      </c>
      <c r="E5" s="62"/>
    </row>
    <row r="6" spans="1:5" x14ac:dyDescent="0.25">
      <c r="A6" s="4">
        <f t="shared" si="0"/>
        <v>5</v>
      </c>
      <c r="B6" s="1">
        <v>3.1197791936184594E-2</v>
      </c>
      <c r="E6" s="61"/>
    </row>
    <row r="7" spans="1:5" x14ac:dyDescent="0.25">
      <c r="A7" s="4">
        <f t="shared" si="0"/>
        <v>6</v>
      </c>
      <c r="B7" s="1">
        <v>3.2981441122982624E-2</v>
      </c>
      <c r="E7" s="63"/>
    </row>
    <row r="8" spans="1:5" x14ac:dyDescent="0.25">
      <c r="A8" s="4">
        <f t="shared" si="0"/>
        <v>7</v>
      </c>
      <c r="B8" s="1">
        <v>3.4681575881624328E-2</v>
      </c>
      <c r="E8" s="62"/>
    </row>
    <row r="9" spans="1:5" x14ac:dyDescent="0.25">
      <c r="A9" s="4">
        <f t="shared" si="0"/>
        <v>8</v>
      </c>
      <c r="B9" s="1">
        <v>3.6266183117811601E-2</v>
      </c>
      <c r="E9" s="62"/>
    </row>
    <row r="10" spans="1:5" x14ac:dyDescent="0.25">
      <c r="A10" s="4">
        <f t="shared" si="0"/>
        <v>9</v>
      </c>
      <c r="B10" s="1">
        <v>3.7722176881816713E-2</v>
      </c>
      <c r="E10" s="61"/>
    </row>
    <row r="11" spans="1:5" x14ac:dyDescent="0.25">
      <c r="A11" s="4">
        <f t="shared" si="0"/>
        <v>10</v>
      </c>
      <c r="B11" s="1">
        <v>3.9045751685027733E-2</v>
      </c>
    </row>
    <row r="12" spans="1:5" x14ac:dyDescent="0.25">
      <c r="A12" s="4">
        <f t="shared" si="0"/>
        <v>11</v>
      </c>
      <c r="B12" s="1">
        <v>4.0237740208033015E-2</v>
      </c>
    </row>
    <row r="13" spans="1:5" x14ac:dyDescent="0.25">
      <c r="A13" s="4">
        <f t="shared" si="0"/>
        <v>12</v>
      </c>
      <c r="B13" s="1">
        <v>4.130129735597772E-2</v>
      </c>
    </row>
    <row r="14" spans="1:5" x14ac:dyDescent="0.25">
      <c r="A14" s="4">
        <f t="shared" si="0"/>
        <v>13</v>
      </c>
      <c r="B14" s="1">
        <v>4.224071227617323E-2</v>
      </c>
    </row>
    <row r="15" spans="1:5" x14ac:dyDescent="0.25">
      <c r="A15" s="4">
        <f t="shared" si="0"/>
        <v>14</v>
      </c>
      <c r="B15" s="1">
        <v>4.306079208624651E-2</v>
      </c>
    </row>
    <row r="16" spans="1:5" x14ac:dyDescent="0.25">
      <c r="A16" s="4">
        <f t="shared" si="0"/>
        <v>15</v>
      </c>
      <c r="B16" s="1">
        <v>4.3766546139195547E-2</v>
      </c>
    </row>
    <row r="17" spans="1:2" x14ac:dyDescent="0.25">
      <c r="A17" s="4">
        <f t="shared" si="0"/>
        <v>16</v>
      </c>
      <c r="B17" s="1">
        <v>4.4363032122122205E-2</v>
      </c>
    </row>
    <row r="18" spans="1:2" x14ac:dyDescent="0.25">
      <c r="A18" s="4">
        <f t="shared" si="0"/>
        <v>17</v>
      </c>
      <c r="B18" s="1">
        <v>4.4855290003139481E-2</v>
      </c>
    </row>
    <row r="19" spans="1:2" x14ac:dyDescent="0.25">
      <c r="A19" s="4">
        <f t="shared" si="0"/>
        <v>18</v>
      </c>
      <c r="B19" s="1">
        <v>4.5248322951193812E-2</v>
      </c>
    </row>
    <row r="20" spans="1:2" x14ac:dyDescent="0.25">
      <c r="A20" s="4">
        <f t="shared" si="0"/>
        <v>19</v>
      </c>
      <c r="B20" s="1">
        <v>4.5547101978170669E-2</v>
      </c>
    </row>
    <row r="21" spans="1:2" x14ac:dyDescent="0.25">
      <c r="A21" s="4">
        <f t="shared" si="0"/>
        <v>20</v>
      </c>
      <c r="B21" s="1">
        <v>4.5756580761983925E-2</v>
      </c>
    </row>
    <row r="22" spans="1:2" x14ac:dyDescent="0.25">
      <c r="A22" s="4">
        <f t="shared" si="0"/>
        <v>21</v>
      </c>
      <c r="B22" s="1">
        <v>4.5881712636054249E-2</v>
      </c>
    </row>
    <row r="23" spans="1:2" x14ac:dyDescent="0.25">
      <c r="A23" s="4">
        <f t="shared" si="0"/>
        <v>22</v>
      </c>
      <c r="B23" s="1">
        <v>4.5927464993232546E-2</v>
      </c>
    </row>
    <row r="24" spans="1:2" x14ac:dyDescent="0.25">
      <c r="A24" s="4">
        <f t="shared" si="0"/>
        <v>23</v>
      </c>
      <c r="B24" s="1">
        <v>4.5898828368312605E-2</v>
      </c>
    </row>
    <row r="25" spans="1:2" x14ac:dyDescent="0.25">
      <c r="A25" s="4">
        <f t="shared" si="0"/>
        <v>24</v>
      </c>
      <c r="B25" s="1">
        <v>4.5800818782314012E-2</v>
      </c>
    </row>
    <row r="26" spans="1:2" x14ac:dyDescent="0.25">
      <c r="A26" s="4">
        <f t="shared" si="0"/>
        <v>25</v>
      </c>
      <c r="B26" s="1">
        <v>4.5638472850543607E-2</v>
      </c>
    </row>
    <row r="27" spans="1:2" x14ac:dyDescent="0.25">
      <c r="A27" s="4">
        <f t="shared" si="0"/>
        <v>26</v>
      </c>
      <c r="B27" s="1">
        <v>4.5416835831806647E-2</v>
      </c>
    </row>
    <row r="28" spans="1:2" x14ac:dyDescent="0.25">
      <c r="A28" s="4">
        <f t="shared" si="0"/>
        <v>27</v>
      </c>
      <c r="B28" s="1">
        <v>4.5140943306166338E-2</v>
      </c>
    </row>
    <row r="29" spans="1:2" x14ac:dyDescent="0.25">
      <c r="A29" s="4">
        <f t="shared" si="0"/>
        <v>28</v>
      </c>
      <c r="B29" s="1">
        <v>4.481579754838376E-2</v>
      </c>
    </row>
    <row r="30" spans="1:2" x14ac:dyDescent="0.25">
      <c r="A30" s="4">
        <f t="shared" si="0"/>
        <v>29</v>
      </c>
      <c r="B30" s="1">
        <v>4.4446339927008326E-2</v>
      </c>
    </row>
    <row r="31" spans="1:2" x14ac:dyDescent="0.25">
      <c r="A31" s="4">
        <f t="shared" si="0"/>
        <v>30</v>
      </c>
      <c r="B31" s="1">
        <v>4.4037420809880976E-2</v>
      </c>
    </row>
    <row r="32" spans="1:2" x14ac:dyDescent="0.25">
      <c r="A32" s="4">
        <f t="shared" si="0"/>
        <v>31</v>
      </c>
      <c r="B32" s="1">
        <v>4.4023985289633957E-2</v>
      </c>
    </row>
    <row r="33" spans="1:2" x14ac:dyDescent="0.25">
      <c r="A33" s="4">
        <f t="shared" si="0"/>
        <v>32</v>
      </c>
      <c r="B33" s="1">
        <v>4.4010549769386932E-2</v>
      </c>
    </row>
    <row r="34" spans="1:2" x14ac:dyDescent="0.25">
      <c r="A34" s="4">
        <f t="shared" si="0"/>
        <v>33</v>
      </c>
      <c r="B34" s="1">
        <v>4.3997114249139907E-2</v>
      </c>
    </row>
    <row r="35" spans="1:2" x14ac:dyDescent="0.25">
      <c r="A35" s="4">
        <f t="shared" si="0"/>
        <v>34</v>
      </c>
      <c r="B35" s="1">
        <v>4.3983678728892889E-2</v>
      </c>
    </row>
    <row r="36" spans="1:2" x14ac:dyDescent="0.25">
      <c r="A36" s="4">
        <f t="shared" si="0"/>
        <v>35</v>
      </c>
      <c r="B36" s="1">
        <v>4.3970243208645864E-2</v>
      </c>
    </row>
    <row r="37" spans="1:2" x14ac:dyDescent="0.25">
      <c r="A37" s="4">
        <f t="shared" si="0"/>
        <v>36</v>
      </c>
      <c r="B37" s="1">
        <v>4.3956807688398838E-2</v>
      </c>
    </row>
    <row r="38" spans="1:2" x14ac:dyDescent="0.25">
      <c r="A38" s="4">
        <f t="shared" si="0"/>
        <v>37</v>
      </c>
      <c r="B38" s="1">
        <v>4.3943372168151813E-2</v>
      </c>
    </row>
    <row r="39" spans="1:2" x14ac:dyDescent="0.25">
      <c r="A39" s="4">
        <f t="shared" si="0"/>
        <v>38</v>
      </c>
      <c r="B39" s="1">
        <v>4.3929936647904788E-2</v>
      </c>
    </row>
    <row r="40" spans="1:2" x14ac:dyDescent="0.25">
      <c r="A40" s="4">
        <f t="shared" si="0"/>
        <v>39</v>
      </c>
      <c r="B40" s="1">
        <v>4.391650112765777E-2</v>
      </c>
    </row>
    <row r="41" spans="1:2" x14ac:dyDescent="0.25">
      <c r="A41" s="4">
        <f t="shared" si="0"/>
        <v>40</v>
      </c>
      <c r="B41" s="1">
        <v>4.3903065607410745E-2</v>
      </c>
    </row>
    <row r="42" spans="1:2" x14ac:dyDescent="0.25">
      <c r="A42" s="4">
        <f t="shared" si="0"/>
        <v>41</v>
      </c>
      <c r="B42" s="1">
        <v>4.388963008716372E-2</v>
      </c>
    </row>
    <row r="43" spans="1:2" x14ac:dyDescent="0.25">
      <c r="A43" s="4">
        <f t="shared" si="0"/>
        <v>42</v>
      </c>
      <c r="B43" s="1">
        <v>4.3876194566916701E-2</v>
      </c>
    </row>
    <row r="44" spans="1:2" x14ac:dyDescent="0.25">
      <c r="A44" s="4">
        <f t="shared" si="0"/>
        <v>43</v>
      </c>
      <c r="B44" s="1">
        <v>4.3862759046669676E-2</v>
      </c>
    </row>
    <row r="45" spans="1:2" x14ac:dyDescent="0.25">
      <c r="A45" s="4">
        <f t="shared" si="0"/>
        <v>44</v>
      </c>
      <c r="B45" s="1">
        <v>4.3849323526422651E-2</v>
      </c>
    </row>
    <row r="46" spans="1:2" x14ac:dyDescent="0.25">
      <c r="A46" s="4">
        <f t="shared" si="0"/>
        <v>45</v>
      </c>
      <c r="B46" s="1">
        <v>4.3835888006175626E-2</v>
      </c>
    </row>
    <row r="47" spans="1:2" x14ac:dyDescent="0.25">
      <c r="A47" s="4">
        <f t="shared" si="0"/>
        <v>46</v>
      </c>
      <c r="B47" s="1">
        <v>4.3822452485928601E-2</v>
      </c>
    </row>
    <row r="48" spans="1:2" x14ac:dyDescent="0.25">
      <c r="A48" s="4">
        <f t="shared" si="0"/>
        <v>47</v>
      </c>
      <c r="B48" s="1">
        <v>4.3809016965681583E-2</v>
      </c>
    </row>
    <row r="49" spans="1:14" x14ac:dyDescent="0.25">
      <c r="A49" s="4">
        <f t="shared" si="0"/>
        <v>48</v>
      </c>
      <c r="B49" s="1">
        <v>4.3795581445434557E-2</v>
      </c>
    </row>
    <row r="50" spans="1:14" x14ac:dyDescent="0.25">
      <c r="A50" s="4">
        <f t="shared" si="0"/>
        <v>49</v>
      </c>
      <c r="B50" s="1">
        <v>4.3782145925187532E-2</v>
      </c>
    </row>
    <row r="51" spans="1:14" x14ac:dyDescent="0.25">
      <c r="A51" s="4">
        <f t="shared" si="0"/>
        <v>50</v>
      </c>
      <c r="B51" s="1">
        <v>4.3768710404940514E-2</v>
      </c>
      <c r="D51" s="98" t="s">
        <v>2</v>
      </c>
      <c r="E51" s="98"/>
      <c r="F51" s="98"/>
      <c r="G51" s="98"/>
      <c r="H51" s="98"/>
      <c r="I51" s="98"/>
      <c r="J51" s="98"/>
      <c r="K51" s="98"/>
      <c r="L51" s="98"/>
      <c r="M51" s="98"/>
      <c r="N51" s="98"/>
    </row>
    <row r="52" spans="1:14" x14ac:dyDescent="0.25">
      <c r="A52" s="4">
        <f t="shared" si="0"/>
        <v>51</v>
      </c>
      <c r="B52" s="1">
        <v>4.3755274884693489E-2</v>
      </c>
      <c r="D52" s="98"/>
      <c r="E52" s="98"/>
      <c r="F52" s="98"/>
      <c r="G52" s="98"/>
      <c r="H52" s="98"/>
      <c r="I52" s="98"/>
      <c r="J52" s="98"/>
      <c r="K52" s="98"/>
      <c r="L52" s="98"/>
      <c r="M52" s="98"/>
      <c r="N52" s="98"/>
    </row>
    <row r="53" spans="1:14" x14ac:dyDescent="0.25">
      <c r="A53" s="4">
        <f t="shared" si="0"/>
        <v>52</v>
      </c>
      <c r="B53" s="1">
        <v>4.3741839364446464E-2</v>
      </c>
      <c r="D53" s="98"/>
      <c r="E53" s="98"/>
      <c r="F53" s="98"/>
      <c r="G53" s="98"/>
      <c r="H53" s="98"/>
      <c r="I53" s="98"/>
      <c r="J53" s="98"/>
      <c r="K53" s="98"/>
      <c r="L53" s="98"/>
      <c r="M53" s="98"/>
      <c r="N53" s="98"/>
    </row>
    <row r="54" spans="1:14" x14ac:dyDescent="0.25">
      <c r="A54" s="4">
        <f t="shared" si="0"/>
        <v>53</v>
      </c>
      <c r="B54" s="1">
        <v>4.3728403844199439E-2</v>
      </c>
      <c r="D54" s="98"/>
      <c r="E54" s="98"/>
      <c r="F54" s="98"/>
      <c r="G54" s="98"/>
      <c r="H54" s="98"/>
      <c r="I54" s="98"/>
      <c r="J54" s="98"/>
      <c r="K54" s="98"/>
      <c r="L54" s="98"/>
      <c r="M54" s="98"/>
      <c r="N54" s="98"/>
    </row>
    <row r="55" spans="1:14" x14ac:dyDescent="0.25">
      <c r="A55" s="4">
        <f t="shared" si="0"/>
        <v>54</v>
      </c>
      <c r="B55" s="1">
        <v>4.3714968323952413E-2</v>
      </c>
      <c r="D55" s="98" t="s">
        <v>3</v>
      </c>
      <c r="E55" s="98"/>
      <c r="F55" s="98"/>
      <c r="G55" s="98"/>
      <c r="H55" s="98"/>
      <c r="I55" s="98"/>
      <c r="J55" s="98"/>
      <c r="K55" s="98"/>
      <c r="L55" s="98"/>
      <c r="M55" s="98"/>
      <c r="N55" s="98"/>
    </row>
    <row r="56" spans="1:14" x14ac:dyDescent="0.25">
      <c r="A56" s="4">
        <f t="shared" si="0"/>
        <v>55</v>
      </c>
      <c r="B56" s="1">
        <v>4.3701532803705395E-2</v>
      </c>
      <c r="D56" s="98"/>
      <c r="E56" s="98"/>
      <c r="F56" s="98"/>
      <c r="G56" s="98"/>
      <c r="H56" s="98"/>
      <c r="I56" s="98"/>
      <c r="J56" s="98"/>
      <c r="K56" s="98"/>
      <c r="L56" s="98"/>
      <c r="M56" s="98"/>
      <c r="N56" s="98"/>
    </row>
    <row r="57" spans="1:14" x14ac:dyDescent="0.25">
      <c r="A57" s="4">
        <f t="shared" si="0"/>
        <v>56</v>
      </c>
      <c r="B57" s="1">
        <v>4.368809728345837E-2</v>
      </c>
      <c r="D57" s="98"/>
      <c r="E57" s="98"/>
      <c r="F57" s="98"/>
      <c r="G57" s="98"/>
      <c r="H57" s="98"/>
      <c r="I57" s="98"/>
      <c r="J57" s="98"/>
      <c r="K57" s="98"/>
      <c r="L57" s="98"/>
      <c r="M57" s="98"/>
      <c r="N57" s="98"/>
    </row>
    <row r="58" spans="1:14" x14ac:dyDescent="0.25">
      <c r="A58" s="4">
        <f t="shared" si="0"/>
        <v>57</v>
      </c>
      <c r="B58" s="1">
        <v>4.3674661763211345E-2</v>
      </c>
      <c r="D58" s="97" t="s">
        <v>4</v>
      </c>
      <c r="E58" s="97"/>
      <c r="F58" s="97"/>
      <c r="G58" s="97"/>
      <c r="H58" s="97"/>
      <c r="I58" s="97"/>
      <c r="J58" s="97"/>
      <c r="K58" s="97"/>
      <c r="L58" s="97"/>
      <c r="M58" s="97"/>
      <c r="N58" s="97"/>
    </row>
    <row r="59" spans="1:14" x14ac:dyDescent="0.25">
      <c r="A59" s="4">
        <f t="shared" si="0"/>
        <v>58</v>
      </c>
      <c r="B59" s="1">
        <v>4.3661226242964327E-2</v>
      </c>
      <c r="D59" s="97"/>
      <c r="E59" s="97"/>
      <c r="F59" s="97"/>
      <c r="G59" s="97"/>
      <c r="H59" s="97"/>
      <c r="I59" s="97"/>
      <c r="J59" s="97"/>
      <c r="K59" s="97"/>
      <c r="L59" s="97"/>
      <c r="M59" s="97"/>
      <c r="N59" s="97"/>
    </row>
    <row r="60" spans="1:14" x14ac:dyDescent="0.25">
      <c r="A60" s="4">
        <f t="shared" si="0"/>
        <v>59</v>
      </c>
      <c r="B60" s="1">
        <v>4.3647790722717301E-2</v>
      </c>
      <c r="D60" s="97"/>
      <c r="E60" s="97"/>
      <c r="F60" s="97"/>
      <c r="G60" s="97"/>
      <c r="H60" s="97"/>
      <c r="I60" s="97"/>
      <c r="J60" s="97"/>
      <c r="K60" s="97"/>
      <c r="L60" s="97"/>
      <c r="M60" s="97"/>
      <c r="N60" s="97"/>
    </row>
    <row r="61" spans="1:14" x14ac:dyDescent="0.25">
      <c r="A61" s="4">
        <f t="shared" si="0"/>
        <v>60</v>
      </c>
      <c r="B61" s="1">
        <v>4.3634355202470276E-2</v>
      </c>
      <c r="D61" s="97"/>
      <c r="E61" s="97"/>
      <c r="F61" s="97"/>
      <c r="G61" s="97"/>
      <c r="H61" s="97"/>
      <c r="I61" s="97"/>
      <c r="J61" s="97"/>
      <c r="K61" s="97"/>
      <c r="L61" s="97"/>
      <c r="M61" s="97"/>
      <c r="N61" s="97"/>
    </row>
    <row r="62" spans="1:14" ht="15" customHeight="1" x14ac:dyDescent="0.25">
      <c r="A62" s="4">
        <f t="shared" si="0"/>
        <v>61</v>
      </c>
      <c r="B62" s="1">
        <v>4.3620919682223251E-2</v>
      </c>
      <c r="D62" s="97" t="s">
        <v>32</v>
      </c>
      <c r="E62" s="97"/>
      <c r="F62" s="97"/>
      <c r="G62" s="97"/>
      <c r="H62" s="97"/>
      <c r="I62" s="97"/>
      <c r="J62" s="97"/>
      <c r="K62" s="97"/>
      <c r="L62" s="97"/>
      <c r="M62" s="97"/>
      <c r="N62" s="97"/>
    </row>
    <row r="63" spans="1:14" ht="15" customHeight="1" x14ac:dyDescent="0.25">
      <c r="A63" s="4">
        <f t="shared" si="0"/>
        <v>62</v>
      </c>
      <c r="B63" s="1">
        <v>4.3607484161976226E-2</v>
      </c>
      <c r="D63" s="97"/>
      <c r="E63" s="97"/>
      <c r="F63" s="97"/>
      <c r="G63" s="97"/>
      <c r="H63" s="97"/>
      <c r="I63" s="97"/>
      <c r="J63" s="97"/>
      <c r="K63" s="97"/>
      <c r="L63" s="97"/>
      <c r="M63" s="97"/>
      <c r="N63" s="97"/>
    </row>
    <row r="64" spans="1:14" x14ac:dyDescent="0.25">
      <c r="A64" s="4">
        <f t="shared" si="0"/>
        <v>63</v>
      </c>
      <c r="B64" s="1">
        <v>4.3594048641729208E-2</v>
      </c>
      <c r="D64" s="97"/>
      <c r="E64" s="97"/>
      <c r="F64" s="97"/>
      <c r="G64" s="97"/>
      <c r="H64" s="97"/>
      <c r="I64" s="97"/>
      <c r="J64" s="97"/>
      <c r="K64" s="97"/>
      <c r="L64" s="97"/>
      <c r="M64" s="97"/>
      <c r="N64" s="97"/>
    </row>
    <row r="65" spans="1:14" x14ac:dyDescent="0.25">
      <c r="A65" s="4">
        <f t="shared" si="0"/>
        <v>64</v>
      </c>
      <c r="B65" s="1">
        <v>4.3580613121482183E-2</v>
      </c>
      <c r="D65" s="97"/>
      <c r="E65" s="97"/>
      <c r="F65" s="97"/>
      <c r="G65" s="97"/>
      <c r="H65" s="97"/>
      <c r="I65" s="97"/>
      <c r="J65" s="97"/>
      <c r="K65" s="97"/>
      <c r="L65" s="97"/>
      <c r="M65" s="97"/>
      <c r="N65" s="97"/>
    </row>
    <row r="66" spans="1:14" x14ac:dyDescent="0.25">
      <c r="A66" s="4">
        <f t="shared" si="0"/>
        <v>65</v>
      </c>
      <c r="B66" s="1">
        <v>4.3567177601235157E-2</v>
      </c>
      <c r="D66" s="97"/>
      <c r="E66" s="97"/>
      <c r="F66" s="97"/>
      <c r="G66" s="97"/>
      <c r="H66" s="97"/>
      <c r="I66" s="97"/>
      <c r="J66" s="97"/>
      <c r="K66" s="97"/>
      <c r="L66" s="97"/>
      <c r="M66" s="97"/>
      <c r="N66" s="97"/>
    </row>
    <row r="67" spans="1:14" x14ac:dyDescent="0.25">
      <c r="A67" s="4">
        <f t="shared" si="0"/>
        <v>66</v>
      </c>
      <c r="B67" s="1">
        <v>4.3553742080988139E-2</v>
      </c>
      <c r="D67" s="97"/>
      <c r="E67" s="97"/>
      <c r="F67" s="97"/>
      <c r="G67" s="97"/>
      <c r="H67" s="97"/>
      <c r="I67" s="97"/>
      <c r="J67" s="97"/>
      <c r="K67" s="97"/>
      <c r="L67" s="97"/>
      <c r="M67" s="97"/>
      <c r="N67" s="97"/>
    </row>
    <row r="68" spans="1:14" x14ac:dyDescent="0.25">
      <c r="A68" s="4">
        <f t="shared" ref="A68:A101" si="1">A67+1</f>
        <v>67</v>
      </c>
      <c r="B68" s="1">
        <v>4.3540306560741114E-2</v>
      </c>
    </row>
    <row r="69" spans="1:14" x14ac:dyDescent="0.25">
      <c r="A69" s="4">
        <f t="shared" si="1"/>
        <v>68</v>
      </c>
      <c r="B69" s="1">
        <v>4.3526871040494089E-2</v>
      </c>
    </row>
    <row r="70" spans="1:14" x14ac:dyDescent="0.25">
      <c r="A70" s="4">
        <f t="shared" si="1"/>
        <v>69</v>
      </c>
      <c r="B70" s="1">
        <v>4.3513435520247064E-2</v>
      </c>
    </row>
    <row r="71" spans="1:14" x14ac:dyDescent="0.25">
      <c r="A71" s="4">
        <f t="shared" si="1"/>
        <v>70</v>
      </c>
      <c r="B71" s="1">
        <v>4.3499999999999997E-2</v>
      </c>
    </row>
    <row r="72" spans="1:14" x14ac:dyDescent="0.25">
      <c r="A72" s="4">
        <f t="shared" si="1"/>
        <v>71</v>
      </c>
      <c r="B72" s="1">
        <v>4.3499999999999997E-2</v>
      </c>
    </row>
    <row r="73" spans="1:14" x14ac:dyDescent="0.25">
      <c r="A73" s="4">
        <f t="shared" si="1"/>
        <v>72</v>
      </c>
      <c r="B73" s="1">
        <v>4.3499999999999997E-2</v>
      </c>
    </row>
    <row r="74" spans="1:14" x14ac:dyDescent="0.25">
      <c r="A74" s="4">
        <f t="shared" si="1"/>
        <v>73</v>
      </c>
      <c r="B74" s="1">
        <v>4.3499999999999997E-2</v>
      </c>
    </row>
    <row r="75" spans="1:14" x14ac:dyDescent="0.25">
      <c r="A75" s="4">
        <f t="shared" si="1"/>
        <v>74</v>
      </c>
      <c r="B75" s="1">
        <v>4.3499999999999997E-2</v>
      </c>
    </row>
    <row r="76" spans="1:14" x14ac:dyDescent="0.25">
      <c r="A76" s="4">
        <f t="shared" si="1"/>
        <v>75</v>
      </c>
      <c r="B76" s="1">
        <v>4.3499999999999997E-2</v>
      </c>
    </row>
    <row r="77" spans="1:14" x14ac:dyDescent="0.25">
      <c r="A77" s="4">
        <f t="shared" si="1"/>
        <v>76</v>
      </c>
      <c r="B77" s="1">
        <v>4.3499999999999997E-2</v>
      </c>
    </row>
    <row r="78" spans="1:14" x14ac:dyDescent="0.25">
      <c r="A78" s="4">
        <f t="shared" si="1"/>
        <v>77</v>
      </c>
      <c r="B78" s="1">
        <v>4.3499999999999997E-2</v>
      </c>
    </row>
    <row r="79" spans="1:14" x14ac:dyDescent="0.25">
      <c r="A79" s="4">
        <f t="shared" si="1"/>
        <v>78</v>
      </c>
      <c r="B79" s="1">
        <v>4.3499999999999997E-2</v>
      </c>
    </row>
    <row r="80" spans="1:14" x14ac:dyDescent="0.25">
      <c r="A80" s="4">
        <f t="shared" si="1"/>
        <v>79</v>
      </c>
      <c r="B80" s="1">
        <v>4.3499999999999997E-2</v>
      </c>
    </row>
    <row r="81" spans="1:2" x14ac:dyDescent="0.25">
      <c r="A81" s="4">
        <f t="shared" si="1"/>
        <v>80</v>
      </c>
      <c r="B81" s="1">
        <v>4.3499999999999997E-2</v>
      </c>
    </row>
    <row r="82" spans="1:2" x14ac:dyDescent="0.25">
      <c r="A82" s="4">
        <f t="shared" si="1"/>
        <v>81</v>
      </c>
      <c r="B82" s="1">
        <v>4.3499999999999997E-2</v>
      </c>
    </row>
    <row r="83" spans="1:2" x14ac:dyDescent="0.25">
      <c r="A83" s="4">
        <f t="shared" si="1"/>
        <v>82</v>
      </c>
      <c r="B83" s="1">
        <v>4.3499999999999997E-2</v>
      </c>
    </row>
    <row r="84" spans="1:2" x14ac:dyDescent="0.25">
      <c r="A84" s="4">
        <f t="shared" si="1"/>
        <v>83</v>
      </c>
      <c r="B84" s="1">
        <v>4.3499999999999997E-2</v>
      </c>
    </row>
    <row r="85" spans="1:2" x14ac:dyDescent="0.25">
      <c r="A85" s="4">
        <f t="shared" si="1"/>
        <v>84</v>
      </c>
      <c r="B85" s="1">
        <v>4.3499999999999997E-2</v>
      </c>
    </row>
    <row r="86" spans="1:2" x14ac:dyDescent="0.25">
      <c r="A86" s="4">
        <f t="shared" si="1"/>
        <v>85</v>
      </c>
      <c r="B86" s="1">
        <v>4.3499999999999997E-2</v>
      </c>
    </row>
    <row r="87" spans="1:2" x14ac:dyDescent="0.25">
      <c r="A87" s="4">
        <f t="shared" si="1"/>
        <v>86</v>
      </c>
      <c r="B87" s="1">
        <v>4.3499999999999997E-2</v>
      </c>
    </row>
    <row r="88" spans="1:2" x14ac:dyDescent="0.25">
      <c r="A88" s="4">
        <f t="shared" si="1"/>
        <v>87</v>
      </c>
      <c r="B88" s="1">
        <v>4.3499999999999997E-2</v>
      </c>
    </row>
    <row r="89" spans="1:2" x14ac:dyDescent="0.25">
      <c r="A89" s="4">
        <f t="shared" si="1"/>
        <v>88</v>
      </c>
      <c r="B89" s="1">
        <v>4.3499999999999997E-2</v>
      </c>
    </row>
    <row r="90" spans="1:2" x14ac:dyDescent="0.25">
      <c r="A90" s="4">
        <f t="shared" si="1"/>
        <v>89</v>
      </c>
      <c r="B90" s="1">
        <v>4.3499999999999997E-2</v>
      </c>
    </row>
    <row r="91" spans="1:2" x14ac:dyDescent="0.25">
      <c r="A91" s="4">
        <f t="shared" si="1"/>
        <v>90</v>
      </c>
      <c r="B91" s="1">
        <v>4.3499999999999997E-2</v>
      </c>
    </row>
    <row r="92" spans="1:2" x14ac:dyDescent="0.25">
      <c r="A92" s="4">
        <f t="shared" si="1"/>
        <v>91</v>
      </c>
      <c r="B92" s="1">
        <v>4.3499999999999997E-2</v>
      </c>
    </row>
    <row r="93" spans="1:2" x14ac:dyDescent="0.25">
      <c r="A93" s="4">
        <f t="shared" si="1"/>
        <v>92</v>
      </c>
      <c r="B93" s="1">
        <v>4.3499999999999997E-2</v>
      </c>
    </row>
    <row r="94" spans="1:2" x14ac:dyDescent="0.25">
      <c r="A94" s="4">
        <f t="shared" si="1"/>
        <v>93</v>
      </c>
      <c r="B94" s="1">
        <v>4.3499999999999997E-2</v>
      </c>
    </row>
    <row r="95" spans="1:2" x14ac:dyDescent="0.25">
      <c r="A95" s="4">
        <f t="shared" si="1"/>
        <v>94</v>
      </c>
      <c r="B95" s="1">
        <v>4.3499999999999997E-2</v>
      </c>
    </row>
    <row r="96" spans="1:2" x14ac:dyDescent="0.25">
      <c r="A96" s="4">
        <f t="shared" si="1"/>
        <v>95</v>
      </c>
      <c r="B96" s="1">
        <v>4.3499999999999997E-2</v>
      </c>
    </row>
    <row r="97" spans="1:2" x14ac:dyDescent="0.25">
      <c r="A97" s="4">
        <f t="shared" si="1"/>
        <v>96</v>
      </c>
      <c r="B97" s="1">
        <v>4.3499999999999997E-2</v>
      </c>
    </row>
    <row r="98" spans="1:2" x14ac:dyDescent="0.25">
      <c r="A98" s="4">
        <f t="shared" si="1"/>
        <v>97</v>
      </c>
      <c r="B98" s="1">
        <v>4.3499999999999997E-2</v>
      </c>
    </row>
    <row r="99" spans="1:2" x14ac:dyDescent="0.25">
      <c r="A99" s="4">
        <f t="shared" si="1"/>
        <v>98</v>
      </c>
      <c r="B99" s="1">
        <v>4.3499999999999997E-2</v>
      </c>
    </row>
    <row r="100" spans="1:2" x14ac:dyDescent="0.25">
      <c r="A100" s="4">
        <f t="shared" si="1"/>
        <v>99</v>
      </c>
      <c r="B100" s="1">
        <v>4.3499999999999997E-2</v>
      </c>
    </row>
    <row r="101" spans="1:2" x14ac:dyDescent="0.25">
      <c r="A101" s="6">
        <f t="shared" si="1"/>
        <v>100</v>
      </c>
      <c r="B101" s="2">
        <v>4.3499999999999997E-2</v>
      </c>
    </row>
  </sheetData>
  <mergeCells count="4">
    <mergeCell ref="D62:N67"/>
    <mergeCell ref="D51:N54"/>
    <mergeCell ref="D55:N57"/>
    <mergeCell ref="D58:N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7A346-A9F1-4750-9978-5A225E107852}">
  <sheetPr codeName="Sheet3"/>
  <dimension ref="A1:N101"/>
  <sheetViews>
    <sheetView zoomScale="75" zoomScaleNormal="75" workbookViewId="0">
      <selection activeCell="U42" sqref="U42"/>
    </sheetView>
  </sheetViews>
  <sheetFormatPr defaultRowHeight="15" x14ac:dyDescent="0.25"/>
  <cols>
    <col min="1" max="1" width="17.7109375" style="3" customWidth="1"/>
    <col min="2" max="2" width="22.140625" style="3" customWidth="1"/>
    <col min="4" max="4" width="33.7109375" bestFit="1" customWidth="1"/>
    <col min="5" max="5" width="14.5703125" bestFit="1" customWidth="1"/>
    <col min="22" max="22" width="9.140625" customWidth="1"/>
  </cols>
  <sheetData>
    <row r="1" spans="1:5" ht="30" customHeight="1" x14ac:dyDescent="0.25">
      <c r="A1" s="5" t="s">
        <v>0</v>
      </c>
      <c r="B1" s="5" t="s">
        <v>1</v>
      </c>
      <c r="D1" s="17" t="s">
        <v>43</v>
      </c>
      <c r="E1" s="7">
        <f>Liquid_Reference_Curve!E1</f>
        <v>45807</v>
      </c>
    </row>
    <row r="2" spans="1:5" x14ac:dyDescent="0.25">
      <c r="A2" s="4">
        <v>1</v>
      </c>
      <c r="B2" s="1">
        <f t="array" ref="B2:B101">illiquid_ref_curve</f>
        <v>3.4927116942831328E-2</v>
      </c>
    </row>
    <row r="3" spans="1:5" x14ac:dyDescent="0.25">
      <c r="A3" s="4">
        <f>A2+1</f>
        <v>2</v>
      </c>
      <c r="B3" s="1">
        <v>3.6212046043622999E-2</v>
      </c>
      <c r="D3" s="17"/>
    </row>
    <row r="4" spans="1:5" x14ac:dyDescent="0.25">
      <c r="A4" s="4">
        <f t="shared" ref="A4:A67" si="0">A3+1</f>
        <v>3</v>
      </c>
      <c r="B4" s="1">
        <v>3.7611835517564814E-2</v>
      </c>
      <c r="E4" s="61"/>
    </row>
    <row r="5" spans="1:5" x14ac:dyDescent="0.25">
      <c r="A5" s="4">
        <f t="shared" si="0"/>
        <v>4</v>
      </c>
      <c r="B5" s="1">
        <v>3.9214947744893598E-2</v>
      </c>
      <c r="E5" s="62"/>
    </row>
    <row r="6" spans="1:5" x14ac:dyDescent="0.25">
      <c r="A6" s="4">
        <f t="shared" si="0"/>
        <v>5</v>
      </c>
      <c r="B6" s="1">
        <v>4.0860280954746427E-2</v>
      </c>
      <c r="E6" s="61"/>
    </row>
    <row r="7" spans="1:5" x14ac:dyDescent="0.25">
      <c r="A7" s="4">
        <f t="shared" si="0"/>
        <v>6</v>
      </c>
      <c r="B7" s="1">
        <v>4.2454208122902189E-2</v>
      </c>
      <c r="E7" s="63"/>
    </row>
    <row r="8" spans="1:5" x14ac:dyDescent="0.25">
      <c r="A8" s="4">
        <f t="shared" si="0"/>
        <v>7</v>
      </c>
      <c r="B8" s="1">
        <v>4.3944444666603077E-2</v>
      </c>
      <c r="E8" s="62"/>
    </row>
    <row r="9" spans="1:5" x14ac:dyDescent="0.25">
      <c r="A9" s="4">
        <f t="shared" si="0"/>
        <v>8</v>
      </c>
      <c r="B9" s="1">
        <v>4.5304104361146798E-2</v>
      </c>
      <c r="E9" s="62"/>
    </row>
    <row r="10" spans="1:5" x14ac:dyDescent="0.25">
      <c r="A10" s="4">
        <f t="shared" si="0"/>
        <v>9</v>
      </c>
      <c r="B10" s="1">
        <v>4.6521863468639464E-2</v>
      </c>
      <c r="E10" s="61"/>
    </row>
    <row r="11" spans="1:5" x14ac:dyDescent="0.25">
      <c r="A11" s="4">
        <f t="shared" si="0"/>
        <v>10</v>
      </c>
      <c r="B11" s="1">
        <v>4.759584858909946E-2</v>
      </c>
    </row>
    <row r="12" spans="1:5" x14ac:dyDescent="0.25">
      <c r="A12" s="4">
        <f t="shared" si="0"/>
        <v>11</v>
      </c>
      <c r="B12" s="1">
        <v>4.8529819780364872E-2</v>
      </c>
    </row>
    <row r="13" spans="1:5" x14ac:dyDescent="0.25">
      <c r="A13" s="4">
        <f t="shared" si="0"/>
        <v>12</v>
      </c>
      <c r="B13" s="1">
        <v>4.9330780629683608E-2</v>
      </c>
    </row>
    <row r="14" spans="1:5" x14ac:dyDescent="0.25">
      <c r="A14" s="4">
        <f t="shared" si="0"/>
        <v>13</v>
      </c>
      <c r="B14" s="1">
        <v>5.0007481339398599E-2</v>
      </c>
    </row>
    <row r="15" spans="1:5" x14ac:dyDescent="0.25">
      <c r="A15" s="4">
        <f t="shared" si="0"/>
        <v>14</v>
      </c>
      <c r="B15" s="1">
        <v>5.0569483494648577E-2</v>
      </c>
    </row>
    <row r="16" spans="1:5" x14ac:dyDescent="0.25">
      <c r="A16" s="4">
        <f t="shared" si="0"/>
        <v>15</v>
      </c>
      <c r="B16" s="1">
        <v>5.1026579453383514E-2</v>
      </c>
    </row>
    <row r="17" spans="1:2" x14ac:dyDescent="0.25">
      <c r="A17" s="4">
        <f t="shared" si="0"/>
        <v>16</v>
      </c>
      <c r="B17" s="1">
        <v>5.1388436259742321E-2</v>
      </c>
    </row>
    <row r="18" spans="1:2" x14ac:dyDescent="0.25">
      <c r="A18" s="4">
        <f t="shared" si="0"/>
        <v>17</v>
      </c>
      <c r="B18" s="1">
        <v>5.1664381991746278E-2</v>
      </c>
    </row>
    <row r="19" spans="1:2" x14ac:dyDescent="0.25">
      <c r="A19" s="4">
        <f t="shared" si="0"/>
        <v>18</v>
      </c>
      <c r="B19" s="1">
        <v>5.1863282569386632E-2</v>
      </c>
    </row>
    <row r="20" spans="1:2" x14ac:dyDescent="0.25">
      <c r="A20" s="4">
        <f t="shared" si="0"/>
        <v>19</v>
      </c>
      <c r="B20" s="1">
        <v>5.1993476020429891E-2</v>
      </c>
    </row>
    <row r="21" spans="1:2" x14ac:dyDescent="0.25">
      <c r="A21" s="4">
        <f t="shared" si="0"/>
        <v>20</v>
      </c>
      <c r="B21" s="1">
        <v>5.2062743194108765E-2</v>
      </c>
    </row>
    <row r="22" spans="1:2" x14ac:dyDescent="0.25">
      <c r="A22" s="4">
        <f t="shared" si="0"/>
        <v>21</v>
      </c>
      <c r="B22" s="1">
        <v>5.2078301516896672E-2</v>
      </c>
    </row>
    <row r="23" spans="1:2" x14ac:dyDescent="0.25">
      <c r="A23" s="4">
        <f t="shared" si="0"/>
        <v>22</v>
      </c>
      <c r="B23" s="1">
        <v>5.2046813218290564E-2</v>
      </c>
    </row>
    <row r="24" spans="1:2" x14ac:dyDescent="0.25">
      <c r="A24" s="4">
        <f t="shared" si="0"/>
        <v>23</v>
      </c>
      <c r="B24" s="1">
        <v>5.197440253378624E-2</v>
      </c>
    </row>
    <row r="25" spans="1:2" x14ac:dyDescent="0.25">
      <c r="A25" s="4">
        <f t="shared" si="0"/>
        <v>24</v>
      </c>
      <c r="B25" s="1">
        <v>5.1866678356797966E-2</v>
      </c>
    </row>
    <row r="26" spans="1:2" x14ac:dyDescent="0.25">
      <c r="A26" s="4">
        <f t="shared" si="0"/>
        <v>25</v>
      </c>
      <c r="B26" s="1">
        <v>5.1728760065699882E-2</v>
      </c>
    </row>
    <row r="27" spans="1:2" x14ac:dyDescent="0.25">
      <c r="A27" s="4">
        <f t="shared" si="0"/>
        <v>26</v>
      </c>
      <c r="B27" s="1">
        <v>5.1565305053098462E-2</v>
      </c>
    </row>
    <row r="28" spans="1:2" x14ac:dyDescent="0.25">
      <c r="A28" s="4">
        <f t="shared" si="0"/>
        <v>27</v>
      </c>
      <c r="B28" s="1">
        <v>5.1380536995591322E-2</v>
      </c>
    </row>
    <row r="29" spans="1:2" x14ac:dyDescent="0.25">
      <c r="A29" s="4">
        <f t="shared" si="0"/>
        <v>28</v>
      </c>
      <c r="B29" s="1">
        <v>5.1178274228313156E-2</v>
      </c>
    </row>
    <row r="30" spans="1:2" x14ac:dyDescent="0.25">
      <c r="A30" s="4">
        <f t="shared" si="0"/>
        <v>29</v>
      </c>
      <c r="B30" s="1">
        <v>5.0961957796849172E-2</v>
      </c>
    </row>
    <row r="31" spans="1:2" x14ac:dyDescent="0.25">
      <c r="A31" s="4">
        <f t="shared" si="0"/>
        <v>30</v>
      </c>
      <c r="B31" s="1">
        <v>5.0734678892877721E-2</v>
      </c>
    </row>
    <row r="32" spans="1:2" x14ac:dyDescent="0.25">
      <c r="A32" s="4">
        <f t="shared" si="0"/>
        <v>31</v>
      </c>
      <c r="B32" s="1">
        <v>5.075381192055578E-2</v>
      </c>
    </row>
    <row r="33" spans="1:2" x14ac:dyDescent="0.25">
      <c r="A33" s="4">
        <f t="shared" si="0"/>
        <v>32</v>
      </c>
      <c r="B33" s="1">
        <v>5.0772944948233839E-2</v>
      </c>
    </row>
    <row r="34" spans="1:2" x14ac:dyDescent="0.25">
      <c r="A34" s="4">
        <f t="shared" si="0"/>
        <v>33</v>
      </c>
      <c r="B34" s="1">
        <v>5.0792077975911891E-2</v>
      </c>
    </row>
    <row r="35" spans="1:2" x14ac:dyDescent="0.25">
      <c r="A35" s="4">
        <f t="shared" si="0"/>
        <v>34</v>
      </c>
      <c r="B35" s="1">
        <v>5.081121100358995E-2</v>
      </c>
    </row>
    <row r="36" spans="1:2" x14ac:dyDescent="0.25">
      <c r="A36" s="4">
        <f t="shared" si="0"/>
        <v>35</v>
      </c>
      <c r="B36" s="1">
        <v>5.0830344031268009E-2</v>
      </c>
    </row>
    <row r="37" spans="1:2" x14ac:dyDescent="0.25">
      <c r="A37" s="4">
        <f t="shared" si="0"/>
        <v>36</v>
      </c>
      <c r="B37" s="1">
        <v>5.084947705894606E-2</v>
      </c>
    </row>
    <row r="38" spans="1:2" x14ac:dyDescent="0.25">
      <c r="A38" s="4">
        <f t="shared" si="0"/>
        <v>37</v>
      </c>
      <c r="B38" s="1">
        <v>5.0868610086624119E-2</v>
      </c>
    </row>
    <row r="39" spans="1:2" x14ac:dyDescent="0.25">
      <c r="A39" s="4">
        <f t="shared" si="0"/>
        <v>38</v>
      </c>
      <c r="B39" s="1">
        <v>5.0887743114302178E-2</v>
      </c>
    </row>
    <row r="40" spans="1:2" x14ac:dyDescent="0.25">
      <c r="A40" s="4">
        <f t="shared" si="0"/>
        <v>39</v>
      </c>
      <c r="B40" s="1">
        <v>5.0906876141980237E-2</v>
      </c>
    </row>
    <row r="41" spans="1:2" x14ac:dyDescent="0.25">
      <c r="A41" s="4">
        <f t="shared" si="0"/>
        <v>40</v>
      </c>
      <c r="B41" s="1">
        <v>5.0926009169658296E-2</v>
      </c>
    </row>
    <row r="42" spans="1:2" x14ac:dyDescent="0.25">
      <c r="A42" s="4">
        <f t="shared" si="0"/>
        <v>41</v>
      </c>
      <c r="B42" s="1">
        <v>5.0945142197336347E-2</v>
      </c>
    </row>
    <row r="43" spans="1:2" x14ac:dyDescent="0.25">
      <c r="A43" s="4">
        <f t="shared" si="0"/>
        <v>42</v>
      </c>
      <c r="B43" s="1">
        <v>5.0964275225014406E-2</v>
      </c>
    </row>
    <row r="44" spans="1:2" x14ac:dyDescent="0.25">
      <c r="A44" s="4">
        <f t="shared" si="0"/>
        <v>43</v>
      </c>
      <c r="B44" s="1">
        <v>5.0983408252692465E-2</v>
      </c>
    </row>
    <row r="45" spans="1:2" x14ac:dyDescent="0.25">
      <c r="A45" s="4">
        <f t="shared" si="0"/>
        <v>44</v>
      </c>
      <c r="B45" s="1">
        <v>5.1002541280370517E-2</v>
      </c>
    </row>
    <row r="46" spans="1:2" x14ac:dyDescent="0.25">
      <c r="A46" s="4">
        <f t="shared" si="0"/>
        <v>45</v>
      </c>
      <c r="B46" s="1">
        <v>5.1021674308048576E-2</v>
      </c>
    </row>
    <row r="47" spans="1:2" x14ac:dyDescent="0.25">
      <c r="A47" s="4">
        <f t="shared" si="0"/>
        <v>46</v>
      </c>
      <c r="B47" s="1">
        <v>5.1040807335726635E-2</v>
      </c>
    </row>
    <row r="48" spans="1:2" x14ac:dyDescent="0.25">
      <c r="A48" s="4">
        <f t="shared" si="0"/>
        <v>47</v>
      </c>
      <c r="B48" s="1">
        <v>5.1059940363404693E-2</v>
      </c>
    </row>
    <row r="49" spans="1:14" x14ac:dyDescent="0.25">
      <c r="A49" s="4">
        <f t="shared" si="0"/>
        <v>48</v>
      </c>
      <c r="B49" s="1">
        <v>5.1079073391082752E-2</v>
      </c>
    </row>
    <row r="50" spans="1:14" x14ac:dyDescent="0.25">
      <c r="A50" s="4">
        <f t="shared" si="0"/>
        <v>49</v>
      </c>
      <c r="B50" s="1">
        <v>5.1098206418760804E-2</v>
      </c>
    </row>
    <row r="51" spans="1:14" x14ac:dyDescent="0.25">
      <c r="A51" s="4">
        <f t="shared" si="0"/>
        <v>50</v>
      </c>
      <c r="B51" s="1">
        <v>5.1117339446438863E-2</v>
      </c>
      <c r="D51" s="98" t="s">
        <v>2</v>
      </c>
      <c r="E51" s="98"/>
      <c r="F51" s="98"/>
      <c r="G51" s="98"/>
      <c r="H51" s="98"/>
      <c r="I51" s="98"/>
      <c r="J51" s="98"/>
      <c r="K51" s="98"/>
      <c r="L51" s="98"/>
      <c r="M51" s="98"/>
      <c r="N51" s="98"/>
    </row>
    <row r="52" spans="1:14" x14ac:dyDescent="0.25">
      <c r="A52" s="4">
        <f t="shared" si="0"/>
        <v>51</v>
      </c>
      <c r="B52" s="1">
        <v>5.1136472474116922E-2</v>
      </c>
      <c r="D52" s="98"/>
      <c r="E52" s="98"/>
      <c r="F52" s="98"/>
      <c r="G52" s="98"/>
      <c r="H52" s="98"/>
      <c r="I52" s="98"/>
      <c r="J52" s="98"/>
      <c r="K52" s="98"/>
      <c r="L52" s="98"/>
      <c r="M52" s="98"/>
      <c r="N52" s="98"/>
    </row>
    <row r="53" spans="1:14" x14ac:dyDescent="0.25">
      <c r="A53" s="4">
        <f t="shared" si="0"/>
        <v>52</v>
      </c>
      <c r="B53" s="1">
        <v>5.1155605501794973E-2</v>
      </c>
      <c r="D53" s="98"/>
      <c r="E53" s="98"/>
      <c r="F53" s="98"/>
      <c r="G53" s="98"/>
      <c r="H53" s="98"/>
      <c r="I53" s="98"/>
      <c r="J53" s="98"/>
      <c r="K53" s="98"/>
      <c r="L53" s="98"/>
      <c r="M53" s="98"/>
      <c r="N53" s="98"/>
    </row>
    <row r="54" spans="1:14" x14ac:dyDescent="0.25">
      <c r="A54" s="4">
        <f t="shared" si="0"/>
        <v>53</v>
      </c>
      <c r="B54" s="1">
        <v>5.1174738529473032E-2</v>
      </c>
      <c r="D54" s="98"/>
      <c r="E54" s="98"/>
      <c r="F54" s="98"/>
      <c r="G54" s="98"/>
      <c r="H54" s="98"/>
      <c r="I54" s="98"/>
      <c r="J54" s="98"/>
      <c r="K54" s="98"/>
      <c r="L54" s="98"/>
      <c r="M54" s="98"/>
      <c r="N54" s="98"/>
    </row>
    <row r="55" spans="1:14" x14ac:dyDescent="0.25">
      <c r="A55" s="4">
        <f t="shared" si="0"/>
        <v>54</v>
      </c>
      <c r="B55" s="1">
        <v>5.1193871557151091E-2</v>
      </c>
      <c r="D55" s="98" t="s">
        <v>3</v>
      </c>
      <c r="E55" s="98"/>
      <c r="F55" s="98"/>
      <c r="G55" s="98"/>
      <c r="H55" s="98"/>
      <c r="I55" s="98"/>
      <c r="J55" s="98"/>
      <c r="K55" s="98"/>
      <c r="L55" s="98"/>
      <c r="M55" s="98"/>
      <c r="N55" s="98"/>
    </row>
    <row r="56" spans="1:14" x14ac:dyDescent="0.25">
      <c r="A56" s="4">
        <f t="shared" si="0"/>
        <v>55</v>
      </c>
      <c r="B56" s="1">
        <v>5.121300458482915E-2</v>
      </c>
      <c r="D56" s="98"/>
      <c r="E56" s="98"/>
      <c r="F56" s="98"/>
      <c r="G56" s="98"/>
      <c r="H56" s="98"/>
      <c r="I56" s="98"/>
      <c r="J56" s="98"/>
      <c r="K56" s="98"/>
      <c r="L56" s="98"/>
      <c r="M56" s="98"/>
      <c r="N56" s="98"/>
    </row>
    <row r="57" spans="1:14" x14ac:dyDescent="0.25">
      <c r="A57" s="4">
        <f t="shared" si="0"/>
        <v>56</v>
      </c>
      <c r="B57" s="1">
        <v>5.1232137612507209E-2</v>
      </c>
      <c r="D57" s="98"/>
      <c r="E57" s="98"/>
      <c r="F57" s="98"/>
      <c r="G57" s="98"/>
      <c r="H57" s="98"/>
      <c r="I57" s="98"/>
      <c r="J57" s="98"/>
      <c r="K57" s="98"/>
      <c r="L57" s="98"/>
      <c r="M57" s="98"/>
      <c r="N57" s="98"/>
    </row>
    <row r="58" spans="1:14" x14ac:dyDescent="0.25">
      <c r="A58" s="4">
        <f t="shared" si="0"/>
        <v>57</v>
      </c>
      <c r="B58" s="1">
        <v>5.1251270640185261E-2</v>
      </c>
      <c r="D58" s="97" t="s">
        <v>4</v>
      </c>
      <c r="E58" s="97"/>
      <c r="F58" s="97"/>
      <c r="G58" s="97"/>
      <c r="H58" s="97"/>
      <c r="I58" s="97"/>
      <c r="J58" s="97"/>
      <c r="K58" s="97"/>
      <c r="L58" s="97"/>
      <c r="M58" s="97"/>
      <c r="N58" s="97"/>
    </row>
    <row r="59" spans="1:14" x14ac:dyDescent="0.25">
      <c r="A59" s="4">
        <f t="shared" si="0"/>
        <v>58</v>
      </c>
      <c r="B59" s="1">
        <v>5.1270403667863319E-2</v>
      </c>
      <c r="D59" s="97"/>
      <c r="E59" s="97"/>
      <c r="F59" s="97"/>
      <c r="G59" s="97"/>
      <c r="H59" s="97"/>
      <c r="I59" s="97"/>
      <c r="J59" s="97"/>
      <c r="K59" s="97"/>
      <c r="L59" s="97"/>
      <c r="M59" s="97"/>
      <c r="N59" s="97"/>
    </row>
    <row r="60" spans="1:14" x14ac:dyDescent="0.25">
      <c r="A60" s="4">
        <f t="shared" si="0"/>
        <v>59</v>
      </c>
      <c r="B60" s="1">
        <v>5.1289536695541378E-2</v>
      </c>
      <c r="D60" s="97"/>
      <c r="E60" s="97"/>
      <c r="F60" s="97"/>
      <c r="G60" s="97"/>
      <c r="H60" s="97"/>
      <c r="I60" s="97"/>
      <c r="J60" s="97"/>
      <c r="K60" s="97"/>
      <c r="L60" s="97"/>
      <c r="M60" s="97"/>
      <c r="N60" s="97"/>
    </row>
    <row r="61" spans="1:14" x14ac:dyDescent="0.25">
      <c r="A61" s="4">
        <f t="shared" si="0"/>
        <v>60</v>
      </c>
      <c r="B61" s="1">
        <v>5.130866972321943E-2</v>
      </c>
      <c r="D61" s="97"/>
      <c r="E61" s="97"/>
      <c r="F61" s="97"/>
      <c r="G61" s="97"/>
      <c r="H61" s="97"/>
      <c r="I61" s="97"/>
      <c r="J61" s="97"/>
      <c r="K61" s="97"/>
      <c r="L61" s="97"/>
      <c r="M61" s="97"/>
      <c r="N61" s="97"/>
    </row>
    <row r="62" spans="1:14" ht="15" customHeight="1" x14ac:dyDescent="0.25">
      <c r="A62" s="4">
        <f t="shared" si="0"/>
        <v>61</v>
      </c>
      <c r="B62" s="1">
        <v>5.1327802750897489E-2</v>
      </c>
      <c r="D62" s="97" t="s">
        <v>32</v>
      </c>
      <c r="E62" s="97"/>
      <c r="F62" s="97"/>
      <c r="G62" s="97"/>
      <c r="H62" s="97"/>
      <c r="I62" s="97"/>
      <c r="J62" s="97"/>
      <c r="K62" s="97"/>
      <c r="L62" s="97"/>
      <c r="M62" s="97"/>
      <c r="N62" s="97"/>
    </row>
    <row r="63" spans="1:14" x14ac:dyDescent="0.25">
      <c r="A63" s="4">
        <f t="shared" si="0"/>
        <v>62</v>
      </c>
      <c r="B63" s="1">
        <v>5.1346935778575548E-2</v>
      </c>
      <c r="D63" s="97"/>
      <c r="E63" s="97"/>
      <c r="F63" s="97"/>
      <c r="G63" s="97"/>
      <c r="H63" s="97"/>
      <c r="I63" s="97"/>
      <c r="J63" s="97"/>
      <c r="K63" s="97"/>
      <c r="L63" s="97"/>
      <c r="M63" s="97"/>
      <c r="N63" s="97"/>
    </row>
    <row r="64" spans="1:14" x14ac:dyDescent="0.25">
      <c r="A64" s="4">
        <f t="shared" si="0"/>
        <v>63</v>
      </c>
      <c r="B64" s="1">
        <v>5.1366068806253606E-2</v>
      </c>
      <c r="D64" s="97"/>
      <c r="E64" s="97"/>
      <c r="F64" s="97"/>
      <c r="G64" s="97"/>
      <c r="H64" s="97"/>
      <c r="I64" s="97"/>
      <c r="J64" s="97"/>
      <c r="K64" s="97"/>
      <c r="L64" s="97"/>
      <c r="M64" s="97"/>
      <c r="N64" s="97"/>
    </row>
    <row r="65" spans="1:14" x14ac:dyDescent="0.25">
      <c r="A65" s="4">
        <f t="shared" si="0"/>
        <v>64</v>
      </c>
      <c r="B65" s="1">
        <v>5.1385201833931665E-2</v>
      </c>
      <c r="D65" s="97"/>
      <c r="E65" s="97"/>
      <c r="F65" s="97"/>
      <c r="G65" s="97"/>
      <c r="H65" s="97"/>
      <c r="I65" s="97"/>
      <c r="J65" s="97"/>
      <c r="K65" s="97"/>
      <c r="L65" s="97"/>
      <c r="M65" s="97"/>
      <c r="N65" s="97"/>
    </row>
    <row r="66" spans="1:14" x14ac:dyDescent="0.25">
      <c r="A66" s="4">
        <f t="shared" si="0"/>
        <v>65</v>
      </c>
      <c r="B66" s="1">
        <v>5.1404334861609717E-2</v>
      </c>
      <c r="D66" s="97"/>
      <c r="E66" s="97"/>
      <c r="F66" s="97"/>
      <c r="G66" s="97"/>
      <c r="H66" s="97"/>
      <c r="I66" s="97"/>
      <c r="J66" s="97"/>
      <c r="K66" s="97"/>
      <c r="L66" s="97"/>
      <c r="M66" s="97"/>
      <c r="N66" s="97"/>
    </row>
    <row r="67" spans="1:14" x14ac:dyDescent="0.25">
      <c r="A67" s="4">
        <f t="shared" si="0"/>
        <v>66</v>
      </c>
      <c r="B67" s="1">
        <v>5.1423467889287776E-2</v>
      </c>
      <c r="D67" s="97"/>
      <c r="E67" s="97"/>
      <c r="F67" s="97"/>
      <c r="G67" s="97"/>
      <c r="H67" s="97"/>
      <c r="I67" s="97"/>
      <c r="J67" s="97"/>
      <c r="K67" s="97"/>
      <c r="L67" s="97"/>
      <c r="M67" s="97"/>
      <c r="N67" s="97"/>
    </row>
    <row r="68" spans="1:14" x14ac:dyDescent="0.25">
      <c r="A68" s="4">
        <f t="shared" ref="A68:A101" si="1">A67+1</f>
        <v>67</v>
      </c>
      <c r="B68" s="1">
        <v>5.1442600916965835E-2</v>
      </c>
    </row>
    <row r="69" spans="1:14" x14ac:dyDescent="0.25">
      <c r="A69" s="4">
        <f t="shared" si="1"/>
        <v>68</v>
      </c>
      <c r="B69" s="1">
        <v>5.1461733944643887E-2</v>
      </c>
    </row>
    <row r="70" spans="1:14" x14ac:dyDescent="0.25">
      <c r="A70" s="4">
        <f t="shared" si="1"/>
        <v>69</v>
      </c>
      <c r="B70" s="1">
        <v>5.1480866972321945E-2</v>
      </c>
    </row>
    <row r="71" spans="1:14" x14ac:dyDescent="0.25">
      <c r="A71" s="4">
        <f t="shared" si="1"/>
        <v>70</v>
      </c>
      <c r="B71" s="1">
        <v>5.1499999999999997E-2</v>
      </c>
    </row>
    <row r="72" spans="1:14" x14ac:dyDescent="0.25">
      <c r="A72" s="4">
        <f t="shared" si="1"/>
        <v>71</v>
      </c>
      <c r="B72" s="1">
        <v>5.1499999999999997E-2</v>
      </c>
    </row>
    <row r="73" spans="1:14" x14ac:dyDescent="0.25">
      <c r="A73" s="4">
        <f t="shared" si="1"/>
        <v>72</v>
      </c>
      <c r="B73" s="1">
        <v>5.1499999999999997E-2</v>
      </c>
    </row>
    <row r="74" spans="1:14" x14ac:dyDescent="0.25">
      <c r="A74" s="4">
        <f t="shared" si="1"/>
        <v>73</v>
      </c>
      <c r="B74" s="1">
        <v>5.1499999999999997E-2</v>
      </c>
    </row>
    <row r="75" spans="1:14" x14ac:dyDescent="0.25">
      <c r="A75" s="4">
        <f t="shared" si="1"/>
        <v>74</v>
      </c>
      <c r="B75" s="1">
        <v>5.1499999999999997E-2</v>
      </c>
    </row>
    <row r="76" spans="1:14" x14ac:dyDescent="0.25">
      <c r="A76" s="4">
        <f t="shared" si="1"/>
        <v>75</v>
      </c>
      <c r="B76" s="1">
        <v>5.1499999999999997E-2</v>
      </c>
    </row>
    <row r="77" spans="1:14" x14ac:dyDescent="0.25">
      <c r="A77" s="4">
        <f t="shared" si="1"/>
        <v>76</v>
      </c>
      <c r="B77" s="1">
        <v>5.1499999999999997E-2</v>
      </c>
    </row>
    <row r="78" spans="1:14" x14ac:dyDescent="0.25">
      <c r="A78" s="4">
        <f t="shared" si="1"/>
        <v>77</v>
      </c>
      <c r="B78" s="1">
        <v>5.1499999999999997E-2</v>
      </c>
    </row>
    <row r="79" spans="1:14" x14ac:dyDescent="0.25">
      <c r="A79" s="4">
        <f t="shared" si="1"/>
        <v>78</v>
      </c>
      <c r="B79" s="1">
        <v>5.1499999999999997E-2</v>
      </c>
    </row>
    <row r="80" spans="1:14" x14ac:dyDescent="0.25">
      <c r="A80" s="4">
        <f t="shared" si="1"/>
        <v>79</v>
      </c>
      <c r="B80" s="1">
        <v>5.1499999999999997E-2</v>
      </c>
    </row>
    <row r="81" spans="1:2" x14ac:dyDescent="0.25">
      <c r="A81" s="4">
        <f t="shared" si="1"/>
        <v>80</v>
      </c>
      <c r="B81" s="1">
        <v>5.1499999999999997E-2</v>
      </c>
    </row>
    <row r="82" spans="1:2" x14ac:dyDescent="0.25">
      <c r="A82" s="4">
        <f t="shared" si="1"/>
        <v>81</v>
      </c>
      <c r="B82" s="1">
        <v>5.1499999999999997E-2</v>
      </c>
    </row>
    <row r="83" spans="1:2" x14ac:dyDescent="0.25">
      <c r="A83" s="4">
        <f t="shared" si="1"/>
        <v>82</v>
      </c>
      <c r="B83" s="1">
        <v>5.1499999999999997E-2</v>
      </c>
    </row>
    <row r="84" spans="1:2" x14ac:dyDescent="0.25">
      <c r="A84" s="4">
        <f t="shared" si="1"/>
        <v>83</v>
      </c>
      <c r="B84" s="1">
        <v>5.1499999999999997E-2</v>
      </c>
    </row>
    <row r="85" spans="1:2" x14ac:dyDescent="0.25">
      <c r="A85" s="4">
        <f t="shared" si="1"/>
        <v>84</v>
      </c>
      <c r="B85" s="1">
        <v>5.1499999999999997E-2</v>
      </c>
    </row>
    <row r="86" spans="1:2" x14ac:dyDescent="0.25">
      <c r="A86" s="4">
        <f t="shared" si="1"/>
        <v>85</v>
      </c>
      <c r="B86" s="1">
        <v>5.1499999999999997E-2</v>
      </c>
    </row>
    <row r="87" spans="1:2" x14ac:dyDescent="0.25">
      <c r="A87" s="4">
        <f t="shared" si="1"/>
        <v>86</v>
      </c>
      <c r="B87" s="1">
        <v>5.1499999999999997E-2</v>
      </c>
    </row>
    <row r="88" spans="1:2" x14ac:dyDescent="0.25">
      <c r="A88" s="4">
        <f t="shared" si="1"/>
        <v>87</v>
      </c>
      <c r="B88" s="1">
        <v>5.1499999999999997E-2</v>
      </c>
    </row>
    <row r="89" spans="1:2" x14ac:dyDescent="0.25">
      <c r="A89" s="4">
        <f t="shared" si="1"/>
        <v>88</v>
      </c>
      <c r="B89" s="1">
        <v>5.1499999999999997E-2</v>
      </c>
    </row>
    <row r="90" spans="1:2" x14ac:dyDescent="0.25">
      <c r="A90" s="4">
        <f t="shared" si="1"/>
        <v>89</v>
      </c>
      <c r="B90" s="1">
        <v>5.1499999999999997E-2</v>
      </c>
    </row>
    <row r="91" spans="1:2" x14ac:dyDescent="0.25">
      <c r="A91" s="4">
        <f t="shared" si="1"/>
        <v>90</v>
      </c>
      <c r="B91" s="1">
        <v>5.1499999999999997E-2</v>
      </c>
    </row>
    <row r="92" spans="1:2" x14ac:dyDescent="0.25">
      <c r="A92" s="4">
        <f t="shared" si="1"/>
        <v>91</v>
      </c>
      <c r="B92" s="1">
        <v>5.1499999999999997E-2</v>
      </c>
    </row>
    <row r="93" spans="1:2" x14ac:dyDescent="0.25">
      <c r="A93" s="4">
        <f t="shared" si="1"/>
        <v>92</v>
      </c>
      <c r="B93" s="1">
        <v>5.1499999999999997E-2</v>
      </c>
    </row>
    <row r="94" spans="1:2" x14ac:dyDescent="0.25">
      <c r="A94" s="4">
        <f t="shared" si="1"/>
        <v>93</v>
      </c>
      <c r="B94" s="1">
        <v>5.1499999999999997E-2</v>
      </c>
    </row>
    <row r="95" spans="1:2" x14ac:dyDescent="0.25">
      <c r="A95" s="4">
        <f t="shared" si="1"/>
        <v>94</v>
      </c>
      <c r="B95" s="1">
        <v>5.1499999999999997E-2</v>
      </c>
    </row>
    <row r="96" spans="1:2" x14ac:dyDescent="0.25">
      <c r="A96" s="4">
        <f t="shared" si="1"/>
        <v>95</v>
      </c>
      <c r="B96" s="1">
        <v>5.1499999999999997E-2</v>
      </c>
    </row>
    <row r="97" spans="1:2" x14ac:dyDescent="0.25">
      <c r="A97" s="4">
        <f t="shared" si="1"/>
        <v>96</v>
      </c>
      <c r="B97" s="1">
        <v>5.1499999999999997E-2</v>
      </c>
    </row>
    <row r="98" spans="1:2" x14ac:dyDescent="0.25">
      <c r="A98" s="4">
        <f t="shared" si="1"/>
        <v>97</v>
      </c>
      <c r="B98" s="1">
        <v>5.1499999999999997E-2</v>
      </c>
    </row>
    <row r="99" spans="1:2" x14ac:dyDescent="0.25">
      <c r="A99" s="4">
        <f t="shared" si="1"/>
        <v>98</v>
      </c>
      <c r="B99" s="1">
        <v>5.1499999999999997E-2</v>
      </c>
    </row>
    <row r="100" spans="1:2" x14ac:dyDescent="0.25">
      <c r="A100" s="4">
        <f t="shared" si="1"/>
        <v>99</v>
      </c>
      <c r="B100" s="1">
        <v>5.1499999999999997E-2</v>
      </c>
    </row>
    <row r="101" spans="1:2" x14ac:dyDescent="0.25">
      <c r="A101" s="6">
        <f t="shared" si="1"/>
        <v>100</v>
      </c>
      <c r="B101" s="2">
        <v>5.1499999999999997E-2</v>
      </c>
    </row>
  </sheetData>
  <mergeCells count="4">
    <mergeCell ref="D51:N54"/>
    <mergeCell ref="D55:N57"/>
    <mergeCell ref="D58:N61"/>
    <mergeCell ref="D62:N6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2F25D-7D7F-46F2-BD5F-BA58718345BE}">
  <sheetPr codeName="Sheet4"/>
  <dimension ref="A1:AF87"/>
  <sheetViews>
    <sheetView zoomScale="75" zoomScaleNormal="75" workbookViewId="0">
      <selection activeCell="E2" sqref="E2"/>
    </sheetView>
  </sheetViews>
  <sheetFormatPr defaultRowHeight="15" x14ac:dyDescent="0.25"/>
  <cols>
    <col min="1" max="1" width="17.7109375" style="3" customWidth="1"/>
    <col min="2" max="5" width="22.140625" style="3" customWidth="1"/>
    <col min="7" max="7" width="20.5703125" bestFit="1" customWidth="1"/>
    <col min="8" max="8" width="14.5703125" bestFit="1" customWidth="1"/>
    <col min="25" max="25" width="9.5703125" customWidth="1"/>
    <col min="26" max="26" width="13.85546875" bestFit="1" customWidth="1"/>
  </cols>
  <sheetData>
    <row r="1" spans="1:32" ht="42.75" customHeight="1" x14ac:dyDescent="0.25">
      <c r="A1" s="5" t="s">
        <v>0</v>
      </c>
      <c r="B1" s="5" t="s">
        <v>37</v>
      </c>
      <c r="C1" s="5" t="s">
        <v>38</v>
      </c>
      <c r="D1" s="5" t="s">
        <v>39</v>
      </c>
      <c r="E1" s="5" t="s">
        <v>40</v>
      </c>
      <c r="F1" s="18"/>
      <c r="G1" s="17" t="s">
        <v>43</v>
      </c>
      <c r="H1" s="7">
        <f>Liquid_Reference_Curve!E1</f>
        <v>45807</v>
      </c>
    </row>
    <row r="2" spans="1:32" x14ac:dyDescent="0.25">
      <c r="A2" s="10">
        <v>1</v>
      </c>
      <c r="B2" s="11">
        <v>2.5999078376604201E-2</v>
      </c>
      <c r="C2" s="11">
        <v>2.6252105495587985E-2</v>
      </c>
      <c r="D2" s="11">
        <v>3.0546935084777793E-2</v>
      </c>
      <c r="E2" s="11">
        <v>3.2674189000508114E-2</v>
      </c>
      <c r="Y2" s="85"/>
      <c r="Z2" s="85"/>
      <c r="AA2" s="85"/>
      <c r="AB2" s="85"/>
      <c r="AC2" s="86"/>
      <c r="AD2" s="86"/>
      <c r="AE2" s="86"/>
      <c r="AF2" s="86"/>
    </row>
    <row r="3" spans="1:32" x14ac:dyDescent="0.25">
      <c r="A3" s="4">
        <v>2</v>
      </c>
      <c r="B3" s="1">
        <v>2.5919988531680982E-2</v>
      </c>
      <c r="C3" s="8">
        <v>2.6609973516645624E-2</v>
      </c>
      <c r="D3" s="1">
        <v>3.2064984007378561E-2</v>
      </c>
      <c r="E3" s="12">
        <v>3.4834405031909599E-2</v>
      </c>
      <c r="Y3" s="85"/>
      <c r="Z3" s="85"/>
      <c r="AA3" s="85"/>
      <c r="AB3" s="85"/>
      <c r="AC3" s="86"/>
      <c r="AD3" s="86"/>
      <c r="AE3" s="86"/>
      <c r="AF3" s="86"/>
    </row>
    <row r="4" spans="1:32" x14ac:dyDescent="0.25">
      <c r="A4" s="4">
        <v>3</v>
      </c>
      <c r="B4" s="1">
        <v>2.6602636923742651E-2</v>
      </c>
      <c r="C4" s="8">
        <v>2.7836073980169074E-2</v>
      </c>
      <c r="D4" s="1">
        <v>3.372482514300712E-2</v>
      </c>
      <c r="E4" s="12">
        <v>3.6473726457512345E-2</v>
      </c>
      <c r="Y4" s="85"/>
      <c r="Z4" s="85"/>
      <c r="AA4" s="85"/>
      <c r="AB4" s="85"/>
      <c r="AC4" s="86"/>
      <c r="AD4" s="86"/>
      <c r="AE4" s="86"/>
      <c r="AF4" s="86"/>
    </row>
    <row r="5" spans="1:32" x14ac:dyDescent="0.25">
      <c r="A5" s="4">
        <v>4</v>
      </c>
      <c r="B5" s="1">
        <v>2.7582003179710046E-2</v>
      </c>
      <c r="C5" s="8">
        <v>2.9493037529525257E-2</v>
      </c>
      <c r="D5" s="1">
        <v>3.5409798053367636E-2</v>
      </c>
      <c r="E5" s="12">
        <v>3.8329385882239553E-2</v>
      </c>
      <c r="Y5" s="85"/>
      <c r="Z5" s="85"/>
      <c r="AA5" s="85"/>
      <c r="AB5" s="85"/>
      <c r="AC5" s="86"/>
      <c r="AD5" s="86"/>
      <c r="AE5" s="86"/>
      <c r="AF5" s="86"/>
    </row>
    <row r="6" spans="1:32" x14ac:dyDescent="0.25">
      <c r="A6" s="4">
        <v>5</v>
      </c>
      <c r="B6" s="1">
        <v>2.8616573626900843E-2</v>
      </c>
      <c r="C6" s="8">
        <v>3.1267674507080789E-2</v>
      </c>
      <c r="D6" s="1">
        <v>3.7043688658737972E-2</v>
      </c>
      <c r="E6" s="12">
        <v>4.023070191747391E-2</v>
      </c>
      <c r="Y6" s="85"/>
      <c r="Z6" s="85"/>
      <c r="AA6" s="85"/>
      <c r="AB6" s="85"/>
      <c r="AC6" s="86"/>
      <c r="AD6" s="86"/>
      <c r="AE6" s="86"/>
      <c r="AF6" s="86"/>
    </row>
    <row r="7" spans="1:32" x14ac:dyDescent="0.25">
      <c r="A7" s="4">
        <v>6</v>
      </c>
      <c r="B7" s="1">
        <v>2.9589637375279976E-2</v>
      </c>
      <c r="C7" s="8">
        <v>3.3006646903426917E-2</v>
      </c>
      <c r="D7" s="1">
        <v>3.8578961340784756E-2</v>
      </c>
      <c r="E7" s="12">
        <v>4.2070606198006955E-2</v>
      </c>
      <c r="Y7" s="85"/>
      <c r="Z7" s="85"/>
      <c r="AA7" s="85"/>
      <c r="AB7" s="85"/>
      <c r="AC7" s="86"/>
      <c r="AD7" s="86"/>
      <c r="AE7" s="86"/>
      <c r="AF7" s="86"/>
    </row>
    <row r="8" spans="1:32" x14ac:dyDescent="0.25">
      <c r="A8" s="4">
        <v>7</v>
      </c>
      <c r="B8" s="1">
        <v>3.0452624324288635E-2</v>
      </c>
      <c r="C8" s="8">
        <v>3.4641389336440565E-2</v>
      </c>
      <c r="D8" s="1">
        <v>3.99882295740146E-2</v>
      </c>
      <c r="E8" s="12">
        <v>4.3785631246545442E-2</v>
      </c>
      <c r="Y8" s="85"/>
      <c r="Z8" s="85"/>
      <c r="AA8" s="85"/>
      <c r="AB8" s="85"/>
      <c r="AC8" s="86"/>
      <c r="AD8" s="86"/>
      <c r="AE8" s="86"/>
      <c r="AF8" s="86"/>
    </row>
    <row r="9" spans="1:32" x14ac:dyDescent="0.25">
      <c r="A9" s="4">
        <v>8</v>
      </c>
      <c r="B9" s="1">
        <v>3.1192809579912995E-2</v>
      </c>
      <c r="C9" s="8">
        <v>3.6143477432225568E-2</v>
      </c>
      <c r="D9" s="1">
        <v>4.125807867054232E-2</v>
      </c>
      <c r="E9" s="12">
        <v>4.5341826363488158E-2</v>
      </c>
      <c r="Y9" s="85"/>
      <c r="Z9" s="85"/>
      <c r="AA9" s="85"/>
      <c r="AB9" s="85"/>
      <c r="AC9" s="86"/>
      <c r="AD9" s="86"/>
      <c r="AE9" s="86"/>
      <c r="AF9" s="86"/>
    </row>
    <row r="10" spans="1:32" x14ac:dyDescent="0.25">
      <c r="A10" s="4">
        <v>9</v>
      </c>
      <c r="B10" s="1">
        <v>3.1815164534252371E-2</v>
      </c>
      <c r="C10" s="8">
        <v>3.7503556751049771E-2</v>
      </c>
      <c r="D10" s="1">
        <v>4.2384604737159881E-2</v>
      </c>
      <c r="E10" s="12">
        <v>4.6724865809477878E-2</v>
      </c>
      <c r="Y10" s="85"/>
      <c r="Z10" s="85"/>
      <c r="AA10" s="85"/>
      <c r="AB10" s="85"/>
      <c r="AC10" s="86"/>
      <c r="AD10" s="86"/>
      <c r="AE10" s="86"/>
      <c r="AF10" s="86"/>
    </row>
    <row r="11" spans="1:32" x14ac:dyDescent="0.25">
      <c r="A11" s="4">
        <v>10</v>
      </c>
      <c r="B11" s="1">
        <v>3.2332384461579045E-2</v>
      </c>
      <c r="C11" s="8">
        <v>3.8721612253414195E-2</v>
      </c>
      <c r="D11" s="1">
        <v>4.3370208581588354E-2</v>
      </c>
      <c r="E11" s="12">
        <v>4.7933136227364503E-2</v>
      </c>
      <c r="Y11" s="85"/>
      <c r="Z11" s="85"/>
      <c r="AA11" s="85"/>
      <c r="AB11" s="85"/>
      <c r="AC11" s="86"/>
      <c r="AD11" s="86"/>
      <c r="AE11" s="86"/>
      <c r="AF11" s="86"/>
    </row>
    <row r="12" spans="1:32" x14ac:dyDescent="0.25">
      <c r="A12" s="4">
        <v>11</v>
      </c>
      <c r="B12" s="1">
        <v>3.2759596588853634E-2</v>
      </c>
      <c r="C12" s="8">
        <v>3.9802310067415192E-2</v>
      </c>
      <c r="D12" s="1">
        <v>4.4221307472910754E-2</v>
      </c>
      <c r="E12" s="12">
        <v>4.8972944154329845E-2</v>
      </c>
      <c r="Y12" s="85"/>
      <c r="Z12" s="85"/>
      <c r="AA12" s="85"/>
      <c r="AB12" s="85"/>
      <c r="AC12" s="86"/>
      <c r="AD12" s="86"/>
      <c r="AE12" s="86"/>
      <c r="AF12" s="86"/>
    </row>
    <row r="13" spans="1:32" x14ac:dyDescent="0.25">
      <c r="A13" s="4">
        <v>12</v>
      </c>
      <c r="B13" s="1">
        <v>3.3111707438189475E-2</v>
      </c>
      <c r="C13" s="8">
        <v>4.0752648531192648E-2</v>
      </c>
      <c r="D13" s="1">
        <v>4.4946717268993686E-2</v>
      </c>
      <c r="E13" s="12">
        <v>4.9855230137533679E-2</v>
      </c>
      <c r="Y13" s="85"/>
      <c r="Z13" s="85"/>
      <c r="AA13" s="85"/>
      <c r="AB13" s="85"/>
      <c r="AC13" s="86"/>
      <c r="AD13" s="86"/>
      <c r="AE13" s="86"/>
      <c r="AF13" s="86"/>
    </row>
    <row r="14" spans="1:32" x14ac:dyDescent="0.25">
      <c r="A14" s="4">
        <v>13</v>
      </c>
      <c r="B14" s="1">
        <v>3.3402206010714863E-2</v>
      </c>
      <c r="C14" s="8">
        <v>4.1580712902318684E-2</v>
      </c>
      <c r="D14" s="1">
        <v>4.55565227820387E-2</v>
      </c>
      <c r="E14" s="12">
        <v>5.0593349567218393E-2</v>
      </c>
      <c r="Y14" s="85"/>
      <c r="Z14" s="85"/>
      <c r="AA14" s="85"/>
      <c r="AB14" s="85"/>
      <c r="AC14" s="86"/>
      <c r="AD14" s="86"/>
      <c r="AE14" s="86"/>
      <c r="AF14" s="86"/>
    </row>
    <row r="15" spans="1:32" x14ac:dyDescent="0.25">
      <c r="A15" s="4">
        <v>14</v>
      </c>
      <c r="B15" s="1">
        <v>3.3642744078631104E-2</v>
      </c>
      <c r="C15" s="8">
        <v>4.229498807215637E-2</v>
      </c>
      <c r="D15" s="1">
        <v>4.6061302266267923E-2</v>
      </c>
      <c r="E15" s="12">
        <v>5.1201604473607887E-2</v>
      </c>
      <c r="Y15" s="85"/>
      <c r="Z15" s="85"/>
      <c r="AA15" s="85"/>
      <c r="AB15" s="85"/>
      <c r="AC15" s="86"/>
      <c r="AD15" s="86"/>
      <c r="AE15" s="86"/>
      <c r="AF15" s="86"/>
    </row>
    <row r="16" spans="1:32" x14ac:dyDescent="0.25">
      <c r="A16" s="4">
        <v>15</v>
      </c>
      <c r="B16" s="1">
        <v>3.384311020244879E-2</v>
      </c>
      <c r="C16" s="8">
        <v>4.2903968938123427E-2</v>
      </c>
      <c r="D16" s="1">
        <v>4.6471607337958076E-2</v>
      </c>
      <c r="E16" s="12">
        <v>5.1694299913668917E-2</v>
      </c>
      <c r="Y16" s="85"/>
      <c r="Z16" s="85"/>
      <c r="AA16" s="85"/>
      <c r="AB16" s="85"/>
      <c r="AC16" s="86"/>
      <c r="AD16" s="86"/>
      <c r="AE16" s="86"/>
      <c r="AF16" s="86"/>
    </row>
    <row r="17" spans="1:32" x14ac:dyDescent="0.25">
      <c r="A17" s="4">
        <v>16</v>
      </c>
      <c r="B17" s="1">
        <v>3.401138550874605E-2</v>
      </c>
      <c r="C17" s="8">
        <v>4.3415937163640894E-2</v>
      </c>
      <c r="D17" s="1">
        <v>4.679762583763214E-2</v>
      </c>
      <c r="E17" s="12">
        <v>5.2085163143160251E-2</v>
      </c>
      <c r="Y17" s="85"/>
      <c r="Z17" s="85"/>
      <c r="AA17" s="85"/>
      <c r="AB17" s="85"/>
      <c r="AC17" s="86"/>
      <c r="AD17" s="86"/>
      <c r="AE17" s="86"/>
      <c r="AF17" s="86"/>
    </row>
    <row r="18" spans="1:32" x14ac:dyDescent="0.25">
      <c r="A18" s="4">
        <v>17</v>
      </c>
      <c r="B18" s="1">
        <v>3.4154167637872934E-2</v>
      </c>
      <c r="C18" s="8">
        <v>4.3838834632472512E-2</v>
      </c>
      <c r="D18" s="1">
        <v>4.7048974534684485E-2</v>
      </c>
      <c r="E18" s="12">
        <v>5.2387010444694404E-2</v>
      </c>
      <c r="Y18" s="85"/>
      <c r="Z18" s="85"/>
      <c r="AA18" s="85"/>
      <c r="AB18" s="85"/>
      <c r="AC18" s="86"/>
      <c r="AD18" s="86"/>
      <c r="AE18" s="86"/>
      <c r="AF18" s="86"/>
    </row>
    <row r="19" spans="1:32" x14ac:dyDescent="0.25">
      <c r="A19" s="4">
        <v>18</v>
      </c>
      <c r="B19" s="1">
        <v>3.4276804877097389E-2</v>
      </c>
      <c r="C19" s="8">
        <v>4.4180194860437005E-2</v>
      </c>
      <c r="D19" s="1">
        <v>4.7234582919586598E-2</v>
      </c>
      <c r="E19" s="12">
        <v>5.261158017851697E-2</v>
      </c>
      <c r="Y19" s="85"/>
      <c r="Z19" s="85"/>
      <c r="AA19" s="85"/>
      <c r="AB19" s="85"/>
      <c r="AC19" s="86"/>
      <c r="AD19" s="86"/>
      <c r="AE19" s="86"/>
      <c r="AF19" s="86"/>
    </row>
    <row r="20" spans="1:32" x14ac:dyDescent="0.25">
      <c r="A20" s="4">
        <v>19</v>
      </c>
      <c r="B20" s="1">
        <v>3.4383613278473835E-2</v>
      </c>
      <c r="C20" s="8">
        <v>4.444710995907819E-2</v>
      </c>
      <c r="D20" s="1">
        <v>4.7362639926962435E-2</v>
      </c>
      <c r="E20" s="12">
        <v>5.2769474881672496E-2</v>
      </c>
      <c r="Y20" s="85"/>
      <c r="Z20" s="85"/>
      <c r="AA20" s="85"/>
      <c r="AB20" s="85"/>
      <c r="AC20" s="86"/>
      <c r="AD20" s="86"/>
      <c r="AE20" s="86"/>
      <c r="AF20" s="86"/>
    </row>
    <row r="21" spans="1:32" x14ac:dyDescent="0.25">
      <c r="A21" s="4">
        <v>20</v>
      </c>
      <c r="B21" s="1">
        <v>3.4478066100657845E-2</v>
      </c>
      <c r="C21" s="8">
        <v>4.4646219741084403E-2</v>
      </c>
      <c r="D21" s="1">
        <v>4.7440583246912471E-2</v>
      </c>
      <c r="E21" s="12">
        <v>5.2870172638267432E-2</v>
      </c>
      <c r="Y21" s="85"/>
      <c r="Z21" s="85"/>
      <c r="AA21" s="85"/>
      <c r="AB21" s="85"/>
      <c r="AC21" s="86"/>
      <c r="AD21" s="86"/>
      <c r="AE21" s="86"/>
      <c r="AF21" s="86"/>
    </row>
    <row r="22" spans="1:32" x14ac:dyDescent="0.25">
      <c r="A22" s="4">
        <v>21</v>
      </c>
      <c r="B22" s="1">
        <v>3.4562953401461538E-2</v>
      </c>
      <c r="C22" s="8">
        <v>4.478371470383391E-2</v>
      </c>
      <c r="D22" s="1">
        <v>4.7475116628036496E-2</v>
      </c>
      <c r="E22" s="12">
        <v>5.2922080358821511E-2</v>
      </c>
      <c r="Y22" s="85"/>
      <c r="Z22" s="85"/>
      <c r="AA22" s="85"/>
      <c r="AB22" s="85"/>
      <c r="AC22" s="86"/>
      <c r="AD22" s="86"/>
      <c r="AE22" s="86"/>
      <c r="AF22" s="86"/>
    </row>
    <row r="23" spans="1:32" x14ac:dyDescent="0.25">
      <c r="A23" s="4">
        <v>22</v>
      </c>
      <c r="B23" s="1">
        <v>3.4640513634736525E-2</v>
      </c>
      <c r="C23" s="8">
        <v>4.4865347672528033E-2</v>
      </c>
      <c r="D23" s="1">
        <v>4.7472244787312157E-2</v>
      </c>
      <c r="E23" s="12">
        <v>5.2932610414921477E-2</v>
      </c>
      <c r="Y23" s="85"/>
      <c r="Z23" s="85"/>
      <c r="AA23" s="85"/>
      <c r="AB23" s="85"/>
      <c r="AC23" s="86"/>
      <c r="AD23" s="86"/>
      <c r="AE23" s="86"/>
      <c r="AF23" s="86"/>
    </row>
    <row r="24" spans="1:32" x14ac:dyDescent="0.25">
      <c r="A24" s="4">
        <v>23</v>
      </c>
      <c r="B24" s="1">
        <v>3.4712540731245412E-2</v>
      </c>
      <c r="C24" s="8">
        <v>4.4896450740273375E-2</v>
      </c>
      <c r="D24" s="1">
        <v>4.7437318617154833E-2</v>
      </c>
      <c r="E24" s="12">
        <v>5.2908268281227855E-2</v>
      </c>
      <c r="Y24" s="85"/>
      <c r="Z24" s="85"/>
      <c r="AA24" s="85"/>
      <c r="AB24" s="85"/>
      <c r="AC24" s="86"/>
      <c r="AD24" s="86"/>
      <c r="AE24" s="86"/>
      <c r="AF24" s="86"/>
    </row>
    <row r="25" spans="1:32" x14ac:dyDescent="0.25">
      <c r="A25" s="4">
        <v>24</v>
      </c>
      <c r="B25" s="1">
        <v>3.4780470532826069E-2</v>
      </c>
      <c r="C25" s="8">
        <v>4.4881955303641696E-2</v>
      </c>
      <c r="D25" s="1">
        <v>4.7375085615115164E-2</v>
      </c>
      <c r="E25" s="12">
        <v>5.2854743173111007E-2</v>
      </c>
      <c r="Y25" s="85"/>
      <c r="Z25" s="85"/>
      <c r="AA25" s="85"/>
      <c r="AB25" s="85"/>
      <c r="AC25" s="86"/>
      <c r="AD25" s="86"/>
      <c r="AE25" s="86"/>
      <c r="AF25" s="86"/>
    </row>
    <row r="26" spans="1:32" x14ac:dyDescent="0.25">
      <c r="A26" s="4">
        <v>25</v>
      </c>
      <c r="B26" s="1">
        <v>3.4845450247534382E-2</v>
      </c>
      <c r="C26" s="8">
        <v>4.482641373575702E-2</v>
      </c>
      <c r="D26" s="1">
        <v>4.7289742077494257E-2</v>
      </c>
      <c r="E26" s="12">
        <v>5.2776996667858622E-2</v>
      </c>
      <c r="Y26" s="85"/>
      <c r="Z26" s="85"/>
      <c r="AA26" s="85"/>
      <c r="AB26" s="85"/>
      <c r="AC26" s="86"/>
      <c r="AD26" s="86"/>
      <c r="AE26" s="86"/>
      <c r="AF26" s="86"/>
    </row>
    <row r="27" spans="1:32" x14ac:dyDescent="0.25">
      <c r="A27" s="4">
        <v>26</v>
      </c>
      <c r="B27" s="1">
        <v>3.490839414807545E-2</v>
      </c>
      <c r="C27" s="8">
        <v>4.4734021724852857E-2</v>
      </c>
      <c r="D27" s="1">
        <v>4.7184984758691151E-2</v>
      </c>
      <c r="E27" s="12">
        <v>5.2679346346929501E-2</v>
      </c>
      <c r="Y27" s="85"/>
      <c r="Z27" s="85"/>
      <c r="AA27" s="85"/>
      <c r="AB27" s="85"/>
      <c r="AC27" s="86"/>
      <c r="AD27" s="86"/>
      <c r="AE27" s="86"/>
      <c r="AF27" s="86"/>
    </row>
    <row r="28" spans="1:32" x14ac:dyDescent="0.25">
      <c r="A28" s="4">
        <v>27</v>
      </c>
      <c r="B28" s="1">
        <v>3.4970028226138483E-2</v>
      </c>
      <c r="C28" s="8">
        <v>4.4608640629465679E-2</v>
      </c>
      <c r="D28" s="1">
        <v>4.7064060525104479E-2</v>
      </c>
      <c r="E28" s="12">
        <v>5.2565542875187665E-2</v>
      </c>
      <c r="Y28" s="85"/>
      <c r="Z28" s="85"/>
      <c r="AA28" s="85"/>
      <c r="AB28" s="85"/>
      <c r="AC28" s="86"/>
      <c r="AD28" s="86"/>
      <c r="AE28" s="86"/>
      <c r="AF28" s="86"/>
    </row>
    <row r="29" spans="1:32" x14ac:dyDescent="0.25">
      <c r="A29" s="4">
        <v>28</v>
      </c>
      <c r="B29" s="1">
        <v>3.5030926027495024E-2</v>
      </c>
      <c r="C29" s="8">
        <v>4.4453819419732588E-2</v>
      </c>
      <c r="D29" s="1">
        <v>4.6929813115923036E-2</v>
      </c>
      <c r="E29" s="12">
        <v>5.2438839841073559E-2</v>
      </c>
      <c r="Y29" s="85"/>
      <c r="Z29" s="85"/>
      <c r="AA29" s="85"/>
      <c r="AB29" s="85"/>
      <c r="AC29" s="86"/>
      <c r="AD29" s="86"/>
      <c r="AE29" s="86"/>
      <c r="AF29" s="86"/>
    </row>
    <row r="30" spans="1:32" x14ac:dyDescent="0.25">
      <c r="A30" s="4">
        <v>29</v>
      </c>
      <c r="B30" s="1">
        <v>3.509153746297522E-2</v>
      </c>
      <c r="C30" s="8">
        <v>4.4272815923607656E-2</v>
      </c>
      <c r="D30" s="1">
        <v>4.6784726529754517E-2</v>
      </c>
      <c r="E30" s="12">
        <v>5.2302056262865104E-2</v>
      </c>
      <c r="Y30" s="85"/>
      <c r="Z30" s="85"/>
      <c r="AA30" s="85"/>
      <c r="AB30" s="85"/>
      <c r="AC30" s="86"/>
      <c r="AD30" s="86"/>
      <c r="AE30" s="86"/>
      <c r="AF30" s="86"/>
    </row>
    <row r="31" spans="1:32" x14ac:dyDescent="0.25">
      <c r="A31" s="6">
        <v>30</v>
      </c>
      <c r="B31" s="2">
        <v>3.5152212028831009E-2</v>
      </c>
      <c r="C31" s="13">
        <v>4.4068617199984228E-2</v>
      </c>
      <c r="D31" s="2">
        <v>4.6630964834727617E-2</v>
      </c>
      <c r="E31" s="14">
        <v>5.2157632022742595E-2</v>
      </c>
      <c r="Y31" s="85"/>
      <c r="Z31" s="85"/>
      <c r="AA31" s="85"/>
      <c r="AB31" s="85"/>
      <c r="AC31" s="86"/>
      <c r="AD31" s="86"/>
      <c r="AE31" s="86"/>
      <c r="AF31" s="86"/>
    </row>
    <row r="32" spans="1:32" x14ac:dyDescent="0.25">
      <c r="A32" s="9"/>
      <c r="B32" s="8"/>
      <c r="C32" s="8"/>
      <c r="D32" s="8"/>
      <c r="E32" s="8"/>
    </row>
    <row r="33" spans="1:17" x14ac:dyDescent="0.25">
      <c r="A33" s="18" t="s">
        <v>212</v>
      </c>
      <c r="B33"/>
      <c r="C33" s="8"/>
      <c r="D33" s="8"/>
      <c r="E33" s="8"/>
    </row>
    <row r="34" spans="1:17" x14ac:dyDescent="0.25">
      <c r="A34" s="87" t="s">
        <v>45</v>
      </c>
      <c r="B34"/>
      <c r="C34" s="8"/>
      <c r="D34" s="8"/>
      <c r="E34" s="8"/>
      <c r="G34" s="98" t="s">
        <v>2</v>
      </c>
      <c r="H34" s="98"/>
      <c r="I34" s="98"/>
      <c r="J34" s="98"/>
      <c r="K34" s="98"/>
      <c r="L34" s="98"/>
      <c r="M34" s="98"/>
      <c r="N34" s="98"/>
      <c r="O34" s="98"/>
      <c r="P34" s="98"/>
      <c r="Q34" s="98"/>
    </row>
    <row r="35" spans="1:17" x14ac:dyDescent="0.25">
      <c r="A35" s="87"/>
      <c r="B35" s="8"/>
      <c r="C35" s="8"/>
      <c r="D35" s="8"/>
      <c r="E35" s="8"/>
      <c r="G35" s="98"/>
      <c r="H35" s="98"/>
      <c r="I35" s="98"/>
      <c r="J35" s="98"/>
      <c r="K35" s="98"/>
      <c r="L35" s="98"/>
      <c r="M35" s="98"/>
      <c r="N35" s="98"/>
      <c r="O35" s="98"/>
      <c r="P35" s="98"/>
      <c r="Q35" s="98"/>
    </row>
    <row r="36" spans="1:17" ht="45" customHeight="1" x14ac:dyDescent="0.25">
      <c r="A36" s="5" t="s">
        <v>0</v>
      </c>
      <c r="B36" s="5" t="s">
        <v>213</v>
      </c>
      <c r="C36" s="8"/>
      <c r="D36" s="8"/>
      <c r="E36" s="8"/>
      <c r="G36" s="98"/>
      <c r="H36" s="98"/>
      <c r="I36" s="98"/>
      <c r="J36" s="98"/>
      <c r="K36" s="98"/>
      <c r="L36" s="98"/>
      <c r="M36" s="98"/>
      <c r="N36" s="98"/>
      <c r="O36" s="98"/>
      <c r="P36" s="98"/>
      <c r="Q36" s="98"/>
    </row>
    <row r="37" spans="1:17" x14ac:dyDescent="0.25">
      <c r="A37" s="88">
        <v>0.5</v>
      </c>
      <c r="B37" s="89">
        <v>2.6259999999999999E-2</v>
      </c>
      <c r="C37" s="8"/>
      <c r="D37" s="8"/>
      <c r="E37" s="8"/>
      <c r="G37" s="98"/>
      <c r="H37" s="98"/>
      <c r="I37" s="98"/>
      <c r="J37" s="98"/>
      <c r="K37" s="98"/>
      <c r="L37" s="98"/>
      <c r="M37" s="98"/>
      <c r="N37" s="98"/>
      <c r="O37" s="98"/>
      <c r="P37" s="98"/>
      <c r="Q37" s="98"/>
    </row>
    <row r="38" spans="1:17" x14ac:dyDescent="0.25">
      <c r="A38" s="9"/>
      <c r="B38" s="8"/>
      <c r="C38" s="8"/>
      <c r="D38" s="8"/>
      <c r="E38" s="8"/>
      <c r="G38" s="98" t="s">
        <v>3</v>
      </c>
      <c r="H38" s="98"/>
      <c r="I38" s="98"/>
      <c r="J38" s="98"/>
      <c r="K38" s="98"/>
      <c r="L38" s="98"/>
      <c r="M38" s="98"/>
      <c r="N38" s="98"/>
      <c r="O38" s="98"/>
      <c r="P38" s="98"/>
      <c r="Q38" s="98"/>
    </row>
    <row r="39" spans="1:17" x14ac:dyDescent="0.25">
      <c r="A39" s="9"/>
      <c r="B39" s="8"/>
      <c r="C39" s="8"/>
      <c r="D39" s="8"/>
      <c r="E39" s="8"/>
      <c r="G39" s="98"/>
      <c r="H39" s="98"/>
      <c r="I39" s="98"/>
      <c r="J39" s="98"/>
      <c r="K39" s="98"/>
      <c r="L39" s="98"/>
      <c r="M39" s="98"/>
      <c r="N39" s="98"/>
      <c r="O39" s="98"/>
      <c r="P39" s="98"/>
      <c r="Q39" s="98"/>
    </row>
    <row r="40" spans="1:17" x14ac:dyDescent="0.25">
      <c r="A40" s="9"/>
      <c r="B40" s="8"/>
      <c r="C40" s="8"/>
      <c r="D40" s="8"/>
      <c r="E40" s="8"/>
      <c r="G40" s="98"/>
      <c r="H40" s="98"/>
      <c r="I40" s="98"/>
      <c r="J40" s="98"/>
      <c r="K40" s="98"/>
      <c r="L40" s="98"/>
      <c r="M40" s="98"/>
      <c r="N40" s="98"/>
      <c r="O40" s="98"/>
      <c r="P40" s="98"/>
      <c r="Q40" s="98"/>
    </row>
    <row r="41" spans="1:17" x14ac:dyDescent="0.25">
      <c r="A41" s="9"/>
      <c r="B41" s="8"/>
      <c r="C41" s="8"/>
      <c r="D41" s="8"/>
      <c r="E41" s="8"/>
      <c r="G41" s="97" t="s">
        <v>4</v>
      </c>
      <c r="H41" s="97"/>
      <c r="I41" s="97"/>
      <c r="J41" s="97"/>
      <c r="K41" s="97"/>
      <c r="L41" s="97"/>
      <c r="M41" s="97"/>
      <c r="N41" s="97"/>
      <c r="O41" s="97"/>
      <c r="P41" s="97"/>
      <c r="Q41" s="97"/>
    </row>
    <row r="42" spans="1:17" x14ac:dyDescent="0.25">
      <c r="A42" s="9"/>
      <c r="B42" s="8"/>
      <c r="C42" s="8"/>
      <c r="D42" s="8"/>
      <c r="E42" s="8"/>
      <c r="G42" s="97"/>
      <c r="H42" s="97"/>
      <c r="I42" s="97"/>
      <c r="J42" s="97"/>
      <c r="K42" s="97"/>
      <c r="L42" s="97"/>
      <c r="M42" s="97"/>
      <c r="N42" s="97"/>
      <c r="O42" s="97"/>
      <c r="P42" s="97"/>
      <c r="Q42" s="97"/>
    </row>
    <row r="43" spans="1:17" x14ac:dyDescent="0.25">
      <c r="A43" s="9"/>
      <c r="B43" s="8"/>
      <c r="C43" s="8"/>
      <c r="D43" s="8"/>
      <c r="E43" s="8"/>
      <c r="G43" s="97"/>
      <c r="H43" s="97"/>
      <c r="I43" s="97"/>
      <c r="J43" s="97"/>
      <c r="K43" s="97"/>
      <c r="L43" s="97"/>
      <c r="M43" s="97"/>
      <c r="N43" s="97"/>
      <c r="O43" s="97"/>
      <c r="P43" s="97"/>
      <c r="Q43" s="97"/>
    </row>
    <row r="44" spans="1:17" x14ac:dyDescent="0.25">
      <c r="A44" s="9"/>
      <c r="B44" s="8"/>
      <c r="C44" s="8"/>
      <c r="D44" s="8"/>
      <c r="E44" s="8"/>
      <c r="G44" s="97"/>
      <c r="H44" s="97"/>
      <c r="I44" s="97"/>
      <c r="J44" s="97"/>
      <c r="K44" s="97"/>
      <c r="L44" s="97"/>
      <c r="M44" s="97"/>
      <c r="N44" s="97"/>
      <c r="O44" s="97"/>
      <c r="P44" s="97"/>
      <c r="Q44" s="97"/>
    </row>
    <row r="45" spans="1:17" ht="15" customHeight="1" x14ac:dyDescent="0.25">
      <c r="A45" s="9"/>
      <c r="B45" s="8"/>
      <c r="C45" s="8"/>
      <c r="D45" s="8"/>
      <c r="E45" s="8"/>
      <c r="G45" s="97" t="s">
        <v>32</v>
      </c>
      <c r="H45" s="97"/>
      <c r="I45" s="97"/>
      <c r="J45" s="97"/>
      <c r="K45" s="97"/>
      <c r="L45" s="97"/>
      <c r="M45" s="97"/>
      <c r="N45" s="97"/>
      <c r="O45" s="97"/>
      <c r="P45" s="97"/>
      <c r="Q45" s="97"/>
    </row>
    <row r="46" spans="1:17" x14ac:dyDescent="0.25">
      <c r="A46" s="9"/>
      <c r="B46" s="8"/>
      <c r="C46" s="8"/>
      <c r="D46" s="8"/>
      <c r="E46" s="8"/>
      <c r="G46" s="97"/>
      <c r="H46" s="97"/>
      <c r="I46" s="97"/>
      <c r="J46" s="97"/>
      <c r="K46" s="97"/>
      <c r="L46" s="97"/>
      <c r="M46" s="97"/>
      <c r="N46" s="97"/>
      <c r="O46" s="97"/>
      <c r="P46" s="97"/>
      <c r="Q46" s="97"/>
    </row>
    <row r="47" spans="1:17" x14ac:dyDescent="0.25">
      <c r="A47" s="9"/>
      <c r="B47" s="8"/>
      <c r="C47" s="8"/>
      <c r="D47" s="8"/>
      <c r="E47" s="8"/>
      <c r="G47" s="97"/>
      <c r="H47" s="97"/>
      <c r="I47" s="97"/>
      <c r="J47" s="97"/>
      <c r="K47" s="97"/>
      <c r="L47" s="97"/>
      <c r="M47" s="97"/>
      <c r="N47" s="97"/>
      <c r="O47" s="97"/>
      <c r="P47" s="97"/>
      <c r="Q47" s="97"/>
    </row>
    <row r="48" spans="1:17" x14ac:dyDescent="0.25">
      <c r="A48" s="9"/>
      <c r="B48" s="8"/>
      <c r="C48" s="8"/>
      <c r="D48" s="8"/>
      <c r="E48" s="8"/>
      <c r="G48" s="97"/>
      <c r="H48" s="97"/>
      <c r="I48" s="97"/>
      <c r="J48" s="97"/>
      <c r="K48" s="97"/>
      <c r="L48" s="97"/>
      <c r="M48" s="97"/>
      <c r="N48" s="97"/>
      <c r="O48" s="97"/>
      <c r="P48" s="97"/>
      <c r="Q48" s="97"/>
    </row>
    <row r="49" spans="1:17" x14ac:dyDescent="0.25">
      <c r="A49" s="9"/>
      <c r="B49" s="8"/>
      <c r="C49" s="8"/>
      <c r="D49" s="8"/>
      <c r="E49" s="8"/>
      <c r="G49" s="97"/>
      <c r="H49" s="97"/>
      <c r="I49" s="97"/>
      <c r="J49" s="97"/>
      <c r="K49" s="97"/>
      <c r="L49" s="97"/>
      <c r="M49" s="97"/>
      <c r="N49" s="97"/>
      <c r="O49" s="97"/>
      <c r="P49" s="97"/>
      <c r="Q49" s="97"/>
    </row>
    <row r="50" spans="1:17" x14ac:dyDescent="0.25">
      <c r="A50" s="9"/>
      <c r="B50" s="8"/>
      <c r="C50" s="8"/>
      <c r="D50" s="8"/>
      <c r="E50" s="8"/>
      <c r="G50" s="97"/>
      <c r="H50" s="97"/>
      <c r="I50" s="97"/>
      <c r="J50" s="97"/>
      <c r="K50" s="97"/>
      <c r="L50" s="97"/>
      <c r="M50" s="97"/>
      <c r="N50" s="97"/>
      <c r="O50" s="97"/>
      <c r="P50" s="97"/>
      <c r="Q50" s="97"/>
    </row>
    <row r="51" spans="1:17" x14ac:dyDescent="0.25">
      <c r="A51" s="9"/>
      <c r="B51" s="8"/>
      <c r="C51" s="8"/>
      <c r="D51" s="8"/>
      <c r="E51" s="8"/>
    </row>
    <row r="52" spans="1:17" x14ac:dyDescent="0.25">
      <c r="A52" s="9"/>
      <c r="B52" s="8"/>
      <c r="C52" s="8"/>
      <c r="D52" s="8"/>
      <c r="E52" s="8"/>
    </row>
    <row r="53" spans="1:17" x14ac:dyDescent="0.25">
      <c r="A53" s="9"/>
      <c r="B53" s="8"/>
      <c r="C53" s="8"/>
      <c r="D53" s="8"/>
      <c r="E53" s="8"/>
    </row>
    <row r="54" spans="1:17" x14ac:dyDescent="0.25">
      <c r="A54" s="9"/>
      <c r="B54" s="8"/>
      <c r="C54" s="8"/>
      <c r="D54" s="8"/>
      <c r="E54" s="8"/>
    </row>
    <row r="55" spans="1:17" x14ac:dyDescent="0.25">
      <c r="A55" s="9"/>
      <c r="B55" s="8"/>
      <c r="C55" s="8"/>
      <c r="D55" s="8"/>
      <c r="E55" s="8"/>
    </row>
    <row r="56" spans="1:17" x14ac:dyDescent="0.25">
      <c r="A56" s="9"/>
      <c r="B56" s="8"/>
      <c r="C56" s="8"/>
      <c r="D56" s="8"/>
      <c r="E56" s="8"/>
    </row>
    <row r="57" spans="1:17" x14ac:dyDescent="0.25">
      <c r="A57" s="9"/>
      <c r="B57" s="8"/>
      <c r="C57" s="8"/>
      <c r="D57" s="8"/>
      <c r="E57" s="8"/>
    </row>
    <row r="58" spans="1:17" x14ac:dyDescent="0.25">
      <c r="A58" s="9"/>
      <c r="B58" s="8"/>
      <c r="C58" s="8"/>
      <c r="D58" s="8"/>
      <c r="E58" s="8"/>
    </row>
    <row r="59" spans="1:17" x14ac:dyDescent="0.25">
      <c r="A59" s="9"/>
      <c r="B59" s="8"/>
      <c r="C59" s="8"/>
      <c r="D59" s="8"/>
      <c r="E59" s="8"/>
    </row>
    <row r="60" spans="1:17" x14ac:dyDescent="0.25">
      <c r="A60" s="9"/>
      <c r="B60" s="8"/>
      <c r="C60" s="8"/>
      <c r="D60" s="8"/>
      <c r="E60" s="8"/>
    </row>
    <row r="61" spans="1:17" x14ac:dyDescent="0.25">
      <c r="A61" s="9"/>
      <c r="B61" s="8"/>
      <c r="C61" s="8"/>
      <c r="D61" s="8"/>
      <c r="E61" s="8"/>
    </row>
    <row r="62" spans="1:17" x14ac:dyDescent="0.25">
      <c r="A62" s="9"/>
      <c r="B62" s="8"/>
      <c r="C62" s="8"/>
      <c r="D62" s="8"/>
      <c r="E62" s="8"/>
    </row>
    <row r="63" spans="1:17" x14ac:dyDescent="0.25">
      <c r="A63" s="9"/>
      <c r="B63" s="8"/>
      <c r="C63" s="8"/>
      <c r="D63" s="8"/>
      <c r="E63" s="8"/>
    </row>
    <row r="64" spans="1:17" x14ac:dyDescent="0.25">
      <c r="A64" s="9"/>
      <c r="B64" s="8"/>
      <c r="C64" s="8"/>
      <c r="D64" s="8"/>
      <c r="E64" s="8"/>
    </row>
    <row r="65" spans="1:5" x14ac:dyDescent="0.25">
      <c r="A65" s="9"/>
      <c r="B65" s="8"/>
      <c r="C65" s="8"/>
      <c r="D65" s="8"/>
      <c r="E65" s="8"/>
    </row>
    <row r="66" spans="1:5" x14ac:dyDescent="0.25">
      <c r="A66" s="9"/>
      <c r="B66" s="8"/>
      <c r="C66" s="8"/>
      <c r="D66" s="8"/>
      <c r="E66" s="8"/>
    </row>
    <row r="67" spans="1:5" x14ac:dyDescent="0.25">
      <c r="A67" s="9"/>
      <c r="B67" s="8"/>
      <c r="C67" s="8"/>
      <c r="D67" s="8"/>
      <c r="E67" s="8"/>
    </row>
    <row r="68" spans="1:5" x14ac:dyDescent="0.25">
      <c r="A68" s="9"/>
      <c r="B68" s="8"/>
      <c r="C68" s="8"/>
      <c r="D68" s="8"/>
      <c r="E68" s="8"/>
    </row>
    <row r="69" spans="1:5" x14ac:dyDescent="0.25">
      <c r="A69" s="9"/>
      <c r="B69" s="8"/>
      <c r="C69" s="8"/>
      <c r="D69" s="8"/>
      <c r="E69" s="8"/>
    </row>
    <row r="70" spans="1:5" x14ac:dyDescent="0.25">
      <c r="A70" s="9"/>
      <c r="B70" s="8"/>
      <c r="C70" s="8"/>
      <c r="D70" s="8"/>
      <c r="E70" s="8"/>
    </row>
    <row r="71" spans="1:5" x14ac:dyDescent="0.25">
      <c r="A71" s="9"/>
      <c r="B71" s="8"/>
      <c r="C71" s="8"/>
      <c r="D71" s="8"/>
      <c r="E71" s="8"/>
    </row>
    <row r="72" spans="1:5" x14ac:dyDescent="0.25">
      <c r="A72" s="9"/>
      <c r="B72" s="8"/>
      <c r="C72" s="8"/>
      <c r="D72" s="8"/>
      <c r="E72" s="8"/>
    </row>
    <row r="73" spans="1:5" x14ac:dyDescent="0.25">
      <c r="A73" s="9"/>
      <c r="B73" s="8"/>
      <c r="C73" s="8"/>
      <c r="D73" s="8"/>
      <c r="E73" s="8"/>
    </row>
    <row r="74" spans="1:5" x14ac:dyDescent="0.25">
      <c r="A74" s="9"/>
      <c r="B74" s="8"/>
      <c r="C74" s="8"/>
      <c r="D74" s="8"/>
      <c r="E74" s="8"/>
    </row>
    <row r="75" spans="1:5" x14ac:dyDescent="0.25">
      <c r="A75" s="9"/>
      <c r="B75" s="8"/>
      <c r="C75" s="8"/>
      <c r="D75" s="8"/>
      <c r="E75" s="8"/>
    </row>
    <row r="76" spans="1:5" x14ac:dyDescent="0.25">
      <c r="A76" s="9"/>
      <c r="B76" s="8"/>
      <c r="C76" s="8"/>
      <c r="D76" s="8"/>
      <c r="E76" s="8"/>
    </row>
    <row r="77" spans="1:5" x14ac:dyDescent="0.25">
      <c r="A77" s="9"/>
      <c r="B77" s="8"/>
      <c r="C77" s="8"/>
      <c r="D77" s="8"/>
      <c r="E77" s="8"/>
    </row>
    <row r="78" spans="1:5" x14ac:dyDescent="0.25">
      <c r="A78" s="9"/>
      <c r="B78" s="8"/>
      <c r="C78" s="8"/>
      <c r="D78" s="8"/>
      <c r="E78" s="8"/>
    </row>
    <row r="79" spans="1:5" x14ac:dyDescent="0.25">
      <c r="A79" s="9"/>
      <c r="B79" s="8"/>
      <c r="C79" s="8"/>
      <c r="D79" s="8"/>
      <c r="E79" s="8"/>
    </row>
    <row r="80" spans="1:5" x14ac:dyDescent="0.25">
      <c r="A80" s="9"/>
      <c r="B80" s="8"/>
      <c r="C80" s="8"/>
      <c r="D80" s="8"/>
      <c r="E80" s="8"/>
    </row>
    <row r="81" spans="1:5" x14ac:dyDescent="0.25">
      <c r="A81" s="9"/>
      <c r="B81" s="8"/>
      <c r="C81" s="8"/>
      <c r="D81" s="8"/>
      <c r="E81" s="8"/>
    </row>
    <row r="82" spans="1:5" x14ac:dyDescent="0.25">
      <c r="A82" s="9"/>
      <c r="B82" s="8"/>
      <c r="C82" s="8"/>
      <c r="D82" s="8"/>
      <c r="E82" s="8"/>
    </row>
    <row r="83" spans="1:5" x14ac:dyDescent="0.25">
      <c r="A83" s="9"/>
      <c r="B83" s="8"/>
      <c r="C83" s="8"/>
      <c r="D83" s="8"/>
      <c r="E83" s="8"/>
    </row>
    <row r="84" spans="1:5" x14ac:dyDescent="0.25">
      <c r="A84" s="9"/>
      <c r="B84" s="8"/>
      <c r="C84" s="8"/>
      <c r="D84" s="8"/>
      <c r="E84" s="8"/>
    </row>
    <row r="85" spans="1:5" x14ac:dyDescent="0.25">
      <c r="A85" s="9"/>
      <c r="B85" s="8"/>
      <c r="C85" s="8"/>
      <c r="D85" s="8"/>
      <c r="E85" s="8"/>
    </row>
    <row r="86" spans="1:5" x14ac:dyDescent="0.25">
      <c r="A86" s="9"/>
      <c r="B86" s="8"/>
      <c r="C86" s="8"/>
      <c r="D86" s="8"/>
      <c r="E86" s="8"/>
    </row>
    <row r="87" spans="1:5" x14ac:dyDescent="0.25">
      <c r="A87" s="9"/>
      <c r="B87" s="8"/>
      <c r="C87" s="8"/>
      <c r="D87" s="8"/>
      <c r="E87" s="8"/>
    </row>
  </sheetData>
  <mergeCells count="4">
    <mergeCell ref="G34:Q37"/>
    <mergeCell ref="G38:Q40"/>
    <mergeCell ref="G41:Q44"/>
    <mergeCell ref="G45:Q5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B3E0-B810-4694-A2D8-E9616E7B9871}">
  <sheetPr codeName="Sheet5"/>
  <dimension ref="A1:Y104"/>
  <sheetViews>
    <sheetView zoomScaleNormal="100" workbookViewId="0">
      <selection activeCell="B25" sqref="B25"/>
    </sheetView>
  </sheetViews>
  <sheetFormatPr defaultRowHeight="15" x14ac:dyDescent="0.25"/>
  <cols>
    <col min="1" max="1" width="34.7109375" style="3" customWidth="1"/>
    <col min="2" max="2" width="22.140625" style="3" customWidth="1"/>
    <col min="4" max="10" width="11.28515625" customWidth="1"/>
  </cols>
  <sheetData>
    <row r="1" spans="1:23" ht="21" x14ac:dyDescent="0.35">
      <c r="A1" s="60" t="s">
        <v>14</v>
      </c>
    </row>
    <row r="2" spans="1:23" x14ac:dyDescent="0.25">
      <c r="A2" s="17" t="s">
        <v>43</v>
      </c>
      <c r="B2" s="7">
        <f>Liquid_Reference_Curve!E1</f>
        <v>45807</v>
      </c>
    </row>
    <row r="3" spans="1:23" x14ac:dyDescent="0.25">
      <c r="A3" s="17"/>
      <c r="B3" s="7"/>
      <c r="D3" s="47" t="s">
        <v>25</v>
      </c>
      <c r="E3" s="48"/>
      <c r="F3" s="48"/>
      <c r="G3" s="48"/>
      <c r="H3" s="48"/>
      <c r="I3" s="49"/>
      <c r="J3" s="49"/>
      <c r="L3" s="40" t="s">
        <v>19</v>
      </c>
      <c r="M3" s="41"/>
      <c r="N3" s="41"/>
      <c r="O3" s="41"/>
      <c r="P3" s="42"/>
      <c r="R3" s="43" t="s">
        <v>21</v>
      </c>
      <c r="S3" s="44"/>
      <c r="T3" s="44"/>
      <c r="U3" s="44"/>
      <c r="V3" s="44"/>
      <c r="W3" s="50"/>
    </row>
    <row r="4" spans="1:23" ht="46.5" customHeight="1" x14ac:dyDescent="0.25">
      <c r="A4" s="17" t="s">
        <v>42</v>
      </c>
      <c r="B4"/>
      <c r="D4" s="36" t="s">
        <v>20</v>
      </c>
      <c r="E4" s="45" t="s">
        <v>19</v>
      </c>
      <c r="F4" s="46" t="s">
        <v>23</v>
      </c>
      <c r="G4" s="46" t="s">
        <v>24</v>
      </c>
      <c r="H4" s="46" t="s">
        <v>26</v>
      </c>
      <c r="I4" s="79" t="s">
        <v>18</v>
      </c>
      <c r="J4" s="78" t="s">
        <v>36</v>
      </c>
      <c r="L4" s="36" t="s">
        <v>20</v>
      </c>
      <c r="M4" s="37" t="s">
        <v>15</v>
      </c>
      <c r="N4" s="37" t="s">
        <v>16</v>
      </c>
      <c r="O4" s="37" t="s">
        <v>17</v>
      </c>
      <c r="P4" s="38" t="s">
        <v>18</v>
      </c>
      <c r="Q4" s="29"/>
      <c r="R4" s="36" t="s">
        <v>20</v>
      </c>
      <c r="S4" s="37" t="s">
        <v>15</v>
      </c>
      <c r="T4" s="37" t="s">
        <v>16</v>
      </c>
      <c r="U4" s="37" t="s">
        <v>17</v>
      </c>
      <c r="V4" s="56" t="s">
        <v>18</v>
      </c>
      <c r="W4" s="55" t="s">
        <v>22</v>
      </c>
    </row>
    <row r="5" spans="1:23" x14ac:dyDescent="0.25">
      <c r="A5" s="64" t="s">
        <v>5</v>
      </c>
      <c r="B5" s="23">
        <v>30</v>
      </c>
      <c r="D5" s="34">
        <v>1</v>
      </c>
      <c r="E5" s="51">
        <f>P5</f>
        <v>2.5999078376604201E-2</v>
      </c>
      <c r="F5" s="52">
        <f>W5*$B$8</f>
        <v>2.2772440708540564E-4</v>
      </c>
      <c r="G5" s="52">
        <v>0</v>
      </c>
      <c r="H5" s="52">
        <f>F5+G5</f>
        <v>2.2772440708540564E-4</v>
      </c>
      <c r="I5" s="80">
        <f t="shared" ref="I5:I36" si="0">E5+H5</f>
        <v>2.6226802783689607E-2</v>
      </c>
      <c r="J5" s="76">
        <f>I5</f>
        <v>2.6226802783689607E-2</v>
      </c>
      <c r="L5" s="33">
        <v>1</v>
      </c>
      <c r="M5" s="70">
        <f t="shared" ref="M5:M34" si="1">VLOOKUP(L5,market_curves,2,FALSE)</f>
        <v>2.5999078376604201E-2</v>
      </c>
      <c r="N5" s="39">
        <f>1/(1+P5)^L5</f>
        <v>0.97465974490177765</v>
      </c>
      <c r="O5" s="30"/>
      <c r="P5" s="71">
        <f>M5</f>
        <v>2.5999078376604201E-2</v>
      </c>
      <c r="R5" s="33">
        <v>1</v>
      </c>
      <c r="S5" s="70">
        <f t="shared" ref="S5:S34" si="2">VLOOKUP(R5,market_curves,3,FALSE)</f>
        <v>2.6252105495587985E-2</v>
      </c>
      <c r="T5" s="39">
        <f>1/(1+V5)^R5</f>
        <v>0.97441943811368792</v>
      </c>
      <c r="U5" s="39"/>
      <c r="V5" s="72">
        <f>S5</f>
        <v>2.6252105495587985E-2</v>
      </c>
      <c r="W5" s="75">
        <f>V5-P5</f>
        <v>2.5302711898378405E-4</v>
      </c>
    </row>
    <row r="6" spans="1:23" x14ac:dyDescent="0.25">
      <c r="A6" s="65" t="s">
        <v>6</v>
      </c>
      <c r="B6" s="24">
        <v>3.6499999999999998E-2</v>
      </c>
      <c r="D6" s="34">
        <v>2</v>
      </c>
      <c r="E6" s="51">
        <f t="shared" ref="E6:E34" si="3">P6</f>
        <v>2.5918963608293266E-2</v>
      </c>
      <c r="F6" s="52">
        <f t="shared" ref="F6:F34" si="4">W6*$B$8</f>
        <v>6.2619572804167856E-4</v>
      </c>
      <c r="G6" s="52">
        <v>0</v>
      </c>
      <c r="H6" s="52">
        <f t="shared" ref="H6:H34" si="5">F6+G6</f>
        <v>6.2619572804167856E-4</v>
      </c>
      <c r="I6" s="80">
        <f t="shared" si="0"/>
        <v>2.6545159336334945E-2</v>
      </c>
      <c r="J6" s="76">
        <f t="shared" ref="J6:J69" si="6">((1+I6)^D6)/((1+I5)^D5)-1</f>
        <v>2.6863614649696999E-2</v>
      </c>
      <c r="L6" s="34">
        <v>2</v>
      </c>
      <c r="M6" s="51">
        <f t="shared" si="1"/>
        <v>2.5919988531680982E-2</v>
      </c>
      <c r="N6" s="31">
        <f>1/(1+P6)^L6</f>
        <v>0.95010999053144429</v>
      </c>
      <c r="O6" s="31">
        <f>M6*SUM($N$5:N5)</f>
        <v>2.5263169410145187E-2</v>
      </c>
      <c r="P6" s="57">
        <f>((1+M6)/(1-O6))^(1/L6)-1</f>
        <v>2.5918963608293266E-2</v>
      </c>
      <c r="R6" s="34">
        <v>2</v>
      </c>
      <c r="S6" s="51">
        <f t="shared" si="2"/>
        <v>2.6609973516645624E-2</v>
      </c>
      <c r="T6" s="31">
        <f>1/(1+V6)^R6</f>
        <v>0.94882258081033177</v>
      </c>
      <c r="U6" s="31">
        <f>S6*SUM($T$5:T5)</f>
        <v>2.5929275442309944E-2</v>
      </c>
      <c r="V6" s="73">
        <f>((1+S6)/(1-U6))^(1/R6)-1</f>
        <v>2.6614736639450687E-2</v>
      </c>
      <c r="W6" s="76">
        <f t="shared" ref="W6:W34" si="7">V6-P6</f>
        <v>6.9577303115742062E-4</v>
      </c>
    </row>
    <row r="7" spans="1:23" x14ac:dyDescent="0.25">
      <c r="A7" s="65" t="s">
        <v>7</v>
      </c>
      <c r="B7" s="25">
        <v>70</v>
      </c>
      <c r="D7" s="34">
        <v>3</v>
      </c>
      <c r="E7" s="51">
        <f t="shared" si="3"/>
        <v>2.6620272355827312E-2</v>
      </c>
      <c r="F7" s="52">
        <f t="shared" si="4"/>
        <v>1.1282753497939614E-3</v>
      </c>
      <c r="G7" s="52">
        <v>0</v>
      </c>
      <c r="H7" s="52">
        <f t="shared" si="5"/>
        <v>1.1282753497939614E-3</v>
      </c>
      <c r="I7" s="80">
        <f t="shared" si="0"/>
        <v>2.7748547705621275E-2</v>
      </c>
      <c r="J7" s="76">
        <f t="shared" si="6"/>
        <v>3.0159558187130564E-2</v>
      </c>
      <c r="L7" s="34">
        <v>3</v>
      </c>
      <c r="M7" s="51">
        <f t="shared" si="1"/>
        <v>2.6602636923742651E-2</v>
      </c>
      <c r="N7" s="31">
        <f t="shared" ref="N7:N34" si="8">1/(1+P7)^L7</f>
        <v>0.92420963617390339</v>
      </c>
      <c r="O7" s="31">
        <f>M7*SUM($N$5:N6)</f>
        <v>5.1203950433538203E-2</v>
      </c>
      <c r="P7" s="57">
        <f t="shared" ref="P7:P34" si="9">((1+M7)/(1-O7))^(1/L7)-1</f>
        <v>2.6620272355827312E-2</v>
      </c>
      <c r="R7" s="34">
        <v>3</v>
      </c>
      <c r="S7" s="51">
        <f t="shared" si="2"/>
        <v>2.7836073980169074E-2</v>
      </c>
      <c r="T7" s="31">
        <f t="shared" ref="T7:T34" si="10">1/(1+V7)^R7</f>
        <v>0.92083214127170476</v>
      </c>
      <c r="U7" s="31">
        <f>S7*SUM($T$5:T6)</f>
        <v>5.3535507120538742E-2</v>
      </c>
      <c r="V7" s="73">
        <f t="shared" ref="V7:V34" si="11">((1+S7)/(1-U7))^(1/R7)-1</f>
        <v>2.7873911633376158E-2</v>
      </c>
      <c r="W7" s="76">
        <f t="shared" si="7"/>
        <v>1.2536392775488459E-3</v>
      </c>
    </row>
    <row r="8" spans="1:23" x14ac:dyDescent="0.25">
      <c r="A8" s="65" t="s">
        <v>8</v>
      </c>
      <c r="B8" s="26">
        <v>0.9</v>
      </c>
      <c r="D8" s="34">
        <v>4</v>
      </c>
      <c r="E8" s="51">
        <f t="shared" si="3"/>
        <v>2.7637110885855742E-2</v>
      </c>
      <c r="F8" s="52">
        <f t="shared" si="4"/>
        <v>1.7650515807074775E-3</v>
      </c>
      <c r="G8" s="52">
        <v>0</v>
      </c>
      <c r="H8" s="52">
        <f t="shared" si="5"/>
        <v>1.7650515807074775E-3</v>
      </c>
      <c r="I8" s="80">
        <f t="shared" si="0"/>
        <v>2.9402162466563221E-2</v>
      </c>
      <c r="J8" s="76">
        <f t="shared" si="6"/>
        <v>3.4378987561331176E-2</v>
      </c>
      <c r="L8" s="34">
        <v>4</v>
      </c>
      <c r="M8" s="51">
        <f t="shared" si="1"/>
        <v>2.7582003179710046E-2</v>
      </c>
      <c r="N8" s="31">
        <f t="shared" si="8"/>
        <v>0.89668701773892445</v>
      </c>
      <c r="O8" s="31">
        <f>M8*SUM($N$5:N7)</f>
        <v>7.8580558086596058E-2</v>
      </c>
      <c r="P8" s="57">
        <f t="shared" si="9"/>
        <v>2.7637110885855742E-2</v>
      </c>
      <c r="R8" s="34">
        <v>4</v>
      </c>
      <c r="S8" s="51">
        <f t="shared" si="2"/>
        <v>2.9493037529525257E-2</v>
      </c>
      <c r="T8" s="31">
        <f t="shared" si="10"/>
        <v>0.88987451168684661</v>
      </c>
      <c r="U8" s="31">
        <f>S8*SUM($T$5:T7)</f>
        <v>8.3880385943405536E-2</v>
      </c>
      <c r="V8" s="73">
        <f t="shared" si="11"/>
        <v>2.9598279308864051E-2</v>
      </c>
      <c r="W8" s="76">
        <f t="shared" si="7"/>
        <v>1.9611684230083082E-3</v>
      </c>
    </row>
    <row r="9" spans="1:23" x14ac:dyDescent="0.25">
      <c r="A9" s="65" t="s">
        <v>9</v>
      </c>
      <c r="B9" s="24">
        <v>0</v>
      </c>
      <c r="D9" s="34">
        <v>5</v>
      </c>
      <c r="E9" s="51">
        <f t="shared" si="3"/>
        <v>2.8723623836457435E-2</v>
      </c>
      <c r="F9" s="52">
        <f t="shared" si="4"/>
        <v>2.4741680997271589E-3</v>
      </c>
      <c r="G9" s="52">
        <v>0</v>
      </c>
      <c r="H9" s="52">
        <f t="shared" si="5"/>
        <v>2.4741680997271589E-3</v>
      </c>
      <c r="I9" s="80">
        <f t="shared" si="0"/>
        <v>3.1197791936184594E-2</v>
      </c>
      <c r="J9" s="76">
        <f t="shared" si="6"/>
        <v>3.8411686418228896E-2</v>
      </c>
      <c r="L9" s="34">
        <v>5</v>
      </c>
      <c r="M9" s="51">
        <f t="shared" si="1"/>
        <v>2.8616573626900843E-2</v>
      </c>
      <c r="N9" s="31">
        <f t="shared" si="8"/>
        <v>0.86797343624302847</v>
      </c>
      <c r="O9" s="31">
        <f>M9*SUM($N$5:N8)</f>
        <v>0.10718813801252908</v>
      </c>
      <c r="P9" s="57">
        <f t="shared" si="9"/>
        <v>2.8723623836457435E-2</v>
      </c>
      <c r="R9" s="34">
        <v>5</v>
      </c>
      <c r="S9" s="51">
        <f t="shared" si="2"/>
        <v>3.1267674507080789E-2</v>
      </c>
      <c r="T9" s="31">
        <f t="shared" si="10"/>
        <v>0.85646833517165999</v>
      </c>
      <c r="U9" s="31">
        <f>S9*SUM($T$5:T8)</f>
        <v>0.11675189169857084</v>
      </c>
      <c r="V9" s="73">
        <f t="shared" si="11"/>
        <v>3.1472699502820944E-2</v>
      </c>
      <c r="W9" s="76">
        <f t="shared" si="7"/>
        <v>2.7490756663635096E-3</v>
      </c>
    </row>
    <row r="10" spans="1:23" x14ac:dyDescent="0.25">
      <c r="A10" s="65" t="s">
        <v>10</v>
      </c>
      <c r="B10" s="24">
        <v>7.0000000000000001E-3</v>
      </c>
      <c r="D10" s="34">
        <v>6</v>
      </c>
      <c r="E10" s="51">
        <f t="shared" si="3"/>
        <v>2.9757519880599714E-2</v>
      </c>
      <c r="F10" s="52">
        <f t="shared" si="4"/>
        <v>3.22392124238291E-3</v>
      </c>
      <c r="G10" s="52">
        <v>0</v>
      </c>
      <c r="H10" s="52">
        <f t="shared" si="5"/>
        <v>3.22392124238291E-3</v>
      </c>
      <c r="I10" s="80">
        <f t="shared" si="0"/>
        <v>3.2981441122982624E-2</v>
      </c>
      <c r="J10" s="76">
        <f t="shared" si="6"/>
        <v>4.1946071238777138E-2</v>
      </c>
      <c r="L10" s="34">
        <v>6</v>
      </c>
      <c r="M10" s="51">
        <f t="shared" si="1"/>
        <v>2.9589637375279976E-2</v>
      </c>
      <c r="N10" s="31">
        <f t="shared" si="8"/>
        <v>0.83866818316269987</v>
      </c>
      <c r="O10" s="31">
        <f>M10*SUM($N$5:N9)</f>
        <v>0.1365159294193308</v>
      </c>
      <c r="P10" s="57">
        <f t="shared" si="9"/>
        <v>2.9757519880599714E-2</v>
      </c>
      <c r="R10" s="34">
        <v>6</v>
      </c>
      <c r="S10" s="51">
        <f t="shared" si="2"/>
        <v>3.3006646903426917E-2</v>
      </c>
      <c r="T10" s="31">
        <f t="shared" si="10"/>
        <v>0.82137489555572762</v>
      </c>
      <c r="U10" s="31">
        <f>S10*SUM($T$5:T9)</f>
        <v>0.1515142732913248</v>
      </c>
      <c r="V10" s="73">
        <f t="shared" si="11"/>
        <v>3.3339654594358503E-2</v>
      </c>
      <c r="W10" s="76">
        <f t="shared" si="7"/>
        <v>3.5821347137587889E-3</v>
      </c>
    </row>
    <row r="11" spans="1:23" x14ac:dyDescent="0.25">
      <c r="A11" s="66" t="s">
        <v>11</v>
      </c>
      <c r="B11" s="27" t="s">
        <v>12</v>
      </c>
      <c r="D11" s="34">
        <v>7</v>
      </c>
      <c r="E11" s="51">
        <f t="shared" si="3"/>
        <v>3.0684865372467618E-2</v>
      </c>
      <c r="F11" s="52">
        <f t="shared" si="4"/>
        <v>3.9967105091567095E-3</v>
      </c>
      <c r="G11" s="52">
        <v>0</v>
      </c>
      <c r="H11" s="52">
        <f t="shared" si="5"/>
        <v>3.9967105091567095E-3</v>
      </c>
      <c r="I11" s="80">
        <f t="shared" si="0"/>
        <v>3.4681575881624328E-2</v>
      </c>
      <c r="J11" s="76">
        <f t="shared" si="6"/>
        <v>4.4941307467694758E-2</v>
      </c>
      <c r="L11" s="34">
        <v>7</v>
      </c>
      <c r="M11" s="51">
        <f t="shared" si="1"/>
        <v>3.0452624324288635E-2</v>
      </c>
      <c r="N11" s="31">
        <f t="shared" si="8"/>
        <v>0.80931708340889219</v>
      </c>
      <c r="O11" s="31">
        <f>M11*SUM($N$5:N10)</f>
        <v>0.16603708749082813</v>
      </c>
      <c r="P11" s="57">
        <f t="shared" si="9"/>
        <v>3.0684865372467618E-2</v>
      </c>
      <c r="R11" s="34">
        <v>7</v>
      </c>
      <c r="S11" s="51">
        <f t="shared" si="2"/>
        <v>3.4641389336440565E-2</v>
      </c>
      <c r="T11" s="31">
        <f t="shared" si="10"/>
        <v>0.78532331885060314</v>
      </c>
      <c r="U11" s="31">
        <f>S11*SUM($T$5:T10)</f>
        <v>0.18747199030610803</v>
      </c>
      <c r="V11" s="73">
        <f t="shared" si="11"/>
        <v>3.5125654827086183E-2</v>
      </c>
      <c r="W11" s="76">
        <f t="shared" si="7"/>
        <v>4.4407894546185656E-3</v>
      </c>
    </row>
    <row r="12" spans="1:23" x14ac:dyDescent="0.25">
      <c r="D12" s="34">
        <v>8</v>
      </c>
      <c r="E12" s="51">
        <f t="shared" si="3"/>
        <v>3.1488586962744369E-2</v>
      </c>
      <c r="F12" s="52">
        <f t="shared" si="4"/>
        <v>4.7775961550672319E-3</v>
      </c>
      <c r="G12" s="52">
        <v>0</v>
      </c>
      <c r="H12" s="52">
        <f t="shared" si="5"/>
        <v>4.7775961550672319E-3</v>
      </c>
      <c r="I12" s="80">
        <f t="shared" si="0"/>
        <v>3.6266183117811601E-2</v>
      </c>
      <c r="J12" s="76">
        <f t="shared" si="6"/>
        <v>4.7426593104076709E-2</v>
      </c>
      <c r="L12" s="34">
        <v>8</v>
      </c>
      <c r="M12" s="51">
        <f t="shared" si="1"/>
        <v>3.1192809579912995E-2</v>
      </c>
      <c r="N12" s="31">
        <f t="shared" si="8"/>
        <v>0.78034128376752143</v>
      </c>
      <c r="O12" s="31">
        <f>M12*SUM($N$5:N11)</f>
        <v>0.19531767916057297</v>
      </c>
      <c r="P12" s="57">
        <f t="shared" si="9"/>
        <v>3.1488586962744369E-2</v>
      </c>
      <c r="R12" s="34">
        <v>8</v>
      </c>
      <c r="S12" s="51">
        <f t="shared" si="2"/>
        <v>3.6143477432225568E-2</v>
      </c>
      <c r="T12" s="31">
        <f t="shared" si="10"/>
        <v>0.74894522114964246</v>
      </c>
      <c r="U12" s="31">
        <f>S12*SUM($T$5:T11)</f>
        <v>0.22398529415176138</v>
      </c>
      <c r="V12" s="73">
        <f t="shared" si="11"/>
        <v>3.6797027135041294E-2</v>
      </c>
      <c r="W12" s="76">
        <f t="shared" si="7"/>
        <v>5.3084401722969243E-3</v>
      </c>
    </row>
    <row r="13" spans="1:23" x14ac:dyDescent="0.25">
      <c r="A13" s="9"/>
      <c r="B13" s="59"/>
      <c r="D13" s="34">
        <v>9</v>
      </c>
      <c r="E13" s="51">
        <f t="shared" si="3"/>
        <v>3.2170586447335614E-2</v>
      </c>
      <c r="F13" s="52">
        <f t="shared" si="4"/>
        <v>5.5515904344811016E-3</v>
      </c>
      <c r="G13" s="52">
        <v>0</v>
      </c>
      <c r="H13" s="52">
        <f t="shared" si="5"/>
        <v>5.5515904344811016E-3</v>
      </c>
      <c r="I13" s="80">
        <f t="shared" si="0"/>
        <v>3.7722176881816713E-2</v>
      </c>
      <c r="J13" s="76">
        <f t="shared" si="6"/>
        <v>4.9444015123286444E-2</v>
      </c>
      <c r="L13" s="34">
        <v>9</v>
      </c>
      <c r="M13" s="51">
        <f t="shared" si="1"/>
        <v>3.1815164534252371E-2</v>
      </c>
      <c r="N13" s="31">
        <f t="shared" si="8"/>
        <v>0.75203263896148431</v>
      </c>
      <c r="O13" s="31">
        <f>M13*SUM($N$5:N12)</f>
        <v>0.22404131889482831</v>
      </c>
      <c r="P13" s="57">
        <f t="shared" si="9"/>
        <v>3.2170586447335614E-2</v>
      </c>
      <c r="R13" s="34">
        <v>9</v>
      </c>
      <c r="S13" s="51">
        <f t="shared" si="2"/>
        <v>3.7503556751049771E-2</v>
      </c>
      <c r="T13" s="31">
        <f t="shared" si="10"/>
        <v>0.71276674010650132</v>
      </c>
      <c r="U13" s="31">
        <f>S13*SUM($T$5:T12)</f>
        <v>0.26050197200565373</v>
      </c>
      <c r="V13" s="73">
        <f t="shared" si="11"/>
        <v>3.8339020263425727E-2</v>
      </c>
      <c r="W13" s="76">
        <f t="shared" si="7"/>
        <v>6.1684338160901131E-3</v>
      </c>
    </row>
    <row r="14" spans="1:23" x14ac:dyDescent="0.25">
      <c r="A14" s="9"/>
      <c r="B14" s="59"/>
      <c r="D14" s="34">
        <v>10</v>
      </c>
      <c r="E14" s="51">
        <f t="shared" si="3"/>
        <v>3.27416980659756E-2</v>
      </c>
      <c r="F14" s="52">
        <f t="shared" si="4"/>
        <v>6.3040536190521303E-3</v>
      </c>
      <c r="G14" s="52">
        <v>0</v>
      </c>
      <c r="H14" s="52">
        <f t="shared" si="5"/>
        <v>6.3040536190521303E-3</v>
      </c>
      <c r="I14" s="80">
        <f t="shared" si="0"/>
        <v>3.9045751685027733E-2</v>
      </c>
      <c r="J14" s="76">
        <f t="shared" si="6"/>
        <v>5.103415147338497E-2</v>
      </c>
      <c r="L14" s="34">
        <v>10</v>
      </c>
      <c r="M14" s="51">
        <f t="shared" si="1"/>
        <v>3.2332384461579045E-2</v>
      </c>
      <c r="N14" s="31">
        <f t="shared" si="8"/>
        <v>0.72457421525872678</v>
      </c>
      <c r="O14" s="31">
        <f>M14*SUM($N$5:N13)</f>
        <v>0.25199857264258135</v>
      </c>
      <c r="P14" s="57">
        <f t="shared" si="9"/>
        <v>3.27416980659756E-2</v>
      </c>
      <c r="R14" s="34">
        <v>10</v>
      </c>
      <c r="S14" s="51">
        <f t="shared" si="2"/>
        <v>3.8721612253414195E-2</v>
      </c>
      <c r="T14" s="31">
        <f t="shared" si="10"/>
        <v>0.67721500661653611</v>
      </c>
      <c r="U14" s="31">
        <f>S14*SUM($T$5:T13)</f>
        <v>0.29656213648506491</v>
      </c>
      <c r="V14" s="73">
        <f t="shared" si="11"/>
        <v>3.9746202087144633E-2</v>
      </c>
      <c r="W14" s="76">
        <f t="shared" si="7"/>
        <v>7.0045040211690335E-3</v>
      </c>
    </row>
    <row r="15" spans="1:23" x14ac:dyDescent="0.25">
      <c r="A15" s="9"/>
      <c r="B15" s="59"/>
      <c r="D15" s="34">
        <v>11</v>
      </c>
      <c r="E15" s="51">
        <f t="shared" si="3"/>
        <v>3.3216171065199918E-2</v>
      </c>
      <c r="F15" s="52">
        <f t="shared" si="4"/>
        <v>7.0215691428330953E-3</v>
      </c>
      <c r="G15" s="52">
        <v>0</v>
      </c>
      <c r="H15" s="52">
        <f t="shared" si="5"/>
        <v>7.0215691428330953E-3</v>
      </c>
      <c r="I15" s="80">
        <f t="shared" si="0"/>
        <v>4.0237740208033015E-2</v>
      </c>
      <c r="J15" s="76">
        <f t="shared" si="6"/>
        <v>5.2233094279882097E-2</v>
      </c>
      <c r="L15" s="34">
        <v>11</v>
      </c>
      <c r="M15" s="51">
        <f t="shared" si="1"/>
        <v>3.2759596588853634E-2</v>
      </c>
      <c r="N15" s="31">
        <f t="shared" si="8"/>
        <v>0.69806659734650511</v>
      </c>
      <c r="O15" s="31">
        <f>M15*SUM($N$5:N14)</f>
        <v>0.2790650225322695</v>
      </c>
      <c r="P15" s="57">
        <f t="shared" si="9"/>
        <v>3.3216171065199918E-2</v>
      </c>
      <c r="R15" s="34">
        <v>11</v>
      </c>
      <c r="S15" s="51">
        <f t="shared" si="2"/>
        <v>3.9802310067415192E-2</v>
      </c>
      <c r="T15" s="31">
        <f t="shared" si="10"/>
        <v>0.64262817804451877</v>
      </c>
      <c r="U15" s="31">
        <f>S15*SUM($T$5:T14)</f>
        <v>0.33179373595489625</v>
      </c>
      <c r="V15" s="73">
        <f t="shared" si="11"/>
        <v>4.101791455723669E-2</v>
      </c>
      <c r="W15" s="76">
        <f t="shared" si="7"/>
        <v>7.8017434920367723E-3</v>
      </c>
    </row>
    <row r="16" spans="1:23" x14ac:dyDescent="0.25">
      <c r="A16" s="9"/>
      <c r="B16" s="59"/>
      <c r="D16" s="34">
        <v>12</v>
      </c>
      <c r="E16" s="51">
        <f t="shared" si="3"/>
        <v>3.3608754352833836E-2</v>
      </c>
      <c r="F16" s="52">
        <f t="shared" si="4"/>
        <v>7.6925430031438815E-3</v>
      </c>
      <c r="G16" s="52">
        <v>0</v>
      </c>
      <c r="H16" s="52">
        <f t="shared" si="5"/>
        <v>7.6925430031438815E-3</v>
      </c>
      <c r="I16" s="80">
        <f t="shared" si="0"/>
        <v>4.130129735597772E-2</v>
      </c>
      <c r="J16" s="76">
        <f t="shared" si="6"/>
        <v>5.307243949250906E-2</v>
      </c>
      <c r="L16" s="34">
        <v>12</v>
      </c>
      <c r="M16" s="51">
        <f t="shared" si="1"/>
        <v>3.3111707438189475E-2</v>
      </c>
      <c r="N16" s="31">
        <f t="shared" si="8"/>
        <v>0.67255197426014579</v>
      </c>
      <c r="O16" s="31">
        <f>M16*SUM($N$5:N15)</f>
        <v>0.30517868153117655</v>
      </c>
      <c r="P16" s="57">
        <f t="shared" si="9"/>
        <v>3.3608754352833836E-2</v>
      </c>
      <c r="R16" s="34">
        <v>12</v>
      </c>
      <c r="S16" s="51">
        <f t="shared" si="2"/>
        <v>4.0752648531192648E-2</v>
      </c>
      <c r="T16" s="31">
        <f t="shared" si="10"/>
        <v>0.60926619128542681</v>
      </c>
      <c r="U16" s="31">
        <f>S16*SUM($T$5:T15)</f>
        <v>0.36590459775918022</v>
      </c>
      <c r="V16" s="73">
        <f t="shared" si="11"/>
        <v>4.2156024356327038E-2</v>
      </c>
      <c r="W16" s="76">
        <f t="shared" si="7"/>
        <v>8.5472700034932014E-3</v>
      </c>
    </row>
    <row r="17" spans="1:23" x14ac:dyDescent="0.25">
      <c r="A17" s="9"/>
      <c r="B17" s="59"/>
      <c r="D17" s="34">
        <v>13</v>
      </c>
      <c r="E17" s="51">
        <f t="shared" si="3"/>
        <v>3.3933261614173649E-2</v>
      </c>
      <c r="F17" s="52">
        <f t="shared" si="4"/>
        <v>8.3074506619995828E-3</v>
      </c>
      <c r="G17" s="52">
        <v>0</v>
      </c>
      <c r="H17" s="52">
        <f t="shared" si="5"/>
        <v>8.3074506619995828E-3</v>
      </c>
      <c r="I17" s="80">
        <f t="shared" si="0"/>
        <v>4.224071227617323E-2</v>
      </c>
      <c r="J17" s="76">
        <f t="shared" si="6"/>
        <v>5.3580015296614159E-2</v>
      </c>
      <c r="L17" s="34">
        <v>13</v>
      </c>
      <c r="M17" s="51">
        <f t="shared" si="1"/>
        <v>3.3402206010714863E-2</v>
      </c>
      <c r="N17" s="31">
        <f t="shared" si="8"/>
        <v>0.64803343196207785</v>
      </c>
      <c r="O17" s="31">
        <f>M17*SUM($N$5:N16)</f>
        <v>0.33032082184169481</v>
      </c>
      <c r="P17" s="57">
        <f t="shared" si="9"/>
        <v>3.3933261614173649E-2</v>
      </c>
      <c r="R17" s="34">
        <v>13</v>
      </c>
      <c r="S17" s="51">
        <f t="shared" si="2"/>
        <v>4.1580712902318684E-2</v>
      </c>
      <c r="T17" s="31">
        <f t="shared" si="10"/>
        <v>0.57732133014733922</v>
      </c>
      <c r="U17" s="31">
        <f>S17*SUM($T$5:T16)</f>
        <v>0.39867323737141935</v>
      </c>
      <c r="V17" s="73">
        <f t="shared" si="11"/>
        <v>4.316376234972874E-2</v>
      </c>
      <c r="W17" s="76">
        <f t="shared" si="7"/>
        <v>9.2305007355550917E-3</v>
      </c>
    </row>
    <row r="18" spans="1:23" x14ac:dyDescent="0.25">
      <c r="A18" s="9"/>
      <c r="B18" s="59"/>
      <c r="D18" s="34">
        <v>14</v>
      </c>
      <c r="E18" s="51">
        <f t="shared" si="3"/>
        <v>3.4201961888693733E-2</v>
      </c>
      <c r="F18" s="52">
        <f t="shared" si="4"/>
        <v>8.8588301975527813E-3</v>
      </c>
      <c r="G18" s="52">
        <v>0</v>
      </c>
      <c r="H18" s="52">
        <f t="shared" si="5"/>
        <v>8.8588301975527813E-3</v>
      </c>
      <c r="I18" s="80">
        <f t="shared" si="0"/>
        <v>4.306079208624651E-2</v>
      </c>
      <c r="J18" s="76">
        <f t="shared" si="6"/>
        <v>5.3780734770596528E-2</v>
      </c>
      <c r="L18" s="34">
        <v>14</v>
      </c>
      <c r="M18" s="51">
        <f t="shared" si="1"/>
        <v>3.3642744078631104E-2</v>
      </c>
      <c r="N18" s="31">
        <f t="shared" si="8"/>
        <v>0.62448929464362057</v>
      </c>
      <c r="O18" s="31">
        <f>M18*SUM($N$5:N17)</f>
        <v>0.35450117183683932</v>
      </c>
      <c r="P18" s="57">
        <f t="shared" si="9"/>
        <v>3.4201961888693733E-2</v>
      </c>
      <c r="R18" s="34">
        <v>14</v>
      </c>
      <c r="S18" s="51">
        <f t="shared" si="2"/>
        <v>4.229498807215637E-2</v>
      </c>
      <c r="T18" s="31">
        <f t="shared" si="10"/>
        <v>0.54692821645123391</v>
      </c>
      <c r="U18" s="31">
        <f>S18*SUM($T$5:T17)</f>
        <v>0.42993946115763465</v>
      </c>
      <c r="V18" s="73">
        <f t="shared" si="11"/>
        <v>4.4045106552641267E-2</v>
      </c>
      <c r="W18" s="76">
        <f t="shared" si="7"/>
        <v>9.843144663947534E-3</v>
      </c>
    </row>
    <row r="19" spans="1:23" x14ac:dyDescent="0.25">
      <c r="A19" s="9"/>
      <c r="B19" s="59"/>
      <c r="D19" s="34">
        <v>15</v>
      </c>
      <c r="E19" s="51">
        <f t="shared" si="3"/>
        <v>3.4425414810716815E-2</v>
      </c>
      <c r="F19" s="52">
        <f t="shared" si="4"/>
        <v>9.3411313284787363E-3</v>
      </c>
      <c r="G19" s="52">
        <v>0</v>
      </c>
      <c r="H19" s="52">
        <f t="shared" si="5"/>
        <v>9.3411313284787363E-3</v>
      </c>
      <c r="I19" s="80">
        <f t="shared" si="0"/>
        <v>4.3766546139195547E-2</v>
      </c>
      <c r="J19" s="76">
        <f t="shared" si="6"/>
        <v>5.3697390434811032E-2</v>
      </c>
      <c r="L19" s="34">
        <v>15</v>
      </c>
      <c r="M19" s="51">
        <f t="shared" si="1"/>
        <v>3.384311020244879E-2</v>
      </c>
      <c r="N19" s="31">
        <f t="shared" si="8"/>
        <v>0.60188326355104516</v>
      </c>
      <c r="O19" s="31">
        <f>M19*SUM($N$5:N18)</f>
        <v>0.37774713483158667</v>
      </c>
      <c r="P19" s="57">
        <f t="shared" si="9"/>
        <v>3.4425414810716815E-2</v>
      </c>
      <c r="R19" s="34">
        <v>15</v>
      </c>
      <c r="S19" s="51">
        <f t="shared" si="2"/>
        <v>4.2903968938123427E-2</v>
      </c>
      <c r="T19" s="31">
        <f t="shared" si="10"/>
        <v>0.51817302088771311</v>
      </c>
      <c r="U19" s="31">
        <f>S19*SUM($T$5:T18)</f>
        <v>0.45959529991954789</v>
      </c>
      <c r="V19" s="73">
        <f t="shared" si="11"/>
        <v>4.4804449620137632E-2</v>
      </c>
      <c r="W19" s="76">
        <f t="shared" si="7"/>
        <v>1.0379034809420817E-2</v>
      </c>
    </row>
    <row r="20" spans="1:23" x14ac:dyDescent="0.25">
      <c r="A20" s="9"/>
      <c r="B20" s="59"/>
      <c r="D20" s="34">
        <v>16</v>
      </c>
      <c r="E20" s="51">
        <f t="shared" si="3"/>
        <v>3.4612531593841256E-2</v>
      </c>
      <c r="F20" s="52">
        <f t="shared" si="4"/>
        <v>9.7505005282809473E-3</v>
      </c>
      <c r="G20" s="52">
        <v>0</v>
      </c>
      <c r="H20" s="52">
        <f t="shared" si="5"/>
        <v>9.7505005282809473E-3</v>
      </c>
      <c r="I20" s="80">
        <f t="shared" si="0"/>
        <v>4.4363032122122205E-2</v>
      </c>
      <c r="J20" s="76">
        <f t="shared" si="6"/>
        <v>5.3351336342860822E-2</v>
      </c>
      <c r="L20" s="34">
        <v>16</v>
      </c>
      <c r="M20" s="51">
        <f t="shared" si="1"/>
        <v>3.401138550874605E-2</v>
      </c>
      <c r="N20" s="31">
        <f t="shared" si="8"/>
        <v>0.58017131042932779</v>
      </c>
      <c r="O20" s="31">
        <f>M20*SUM($N$5:N19)</f>
        <v>0.40009625947054595</v>
      </c>
      <c r="P20" s="57">
        <f t="shared" si="9"/>
        <v>3.4612531593841256E-2</v>
      </c>
      <c r="R20" s="34">
        <v>16</v>
      </c>
      <c r="S20" s="51">
        <f t="shared" si="2"/>
        <v>4.3415937163640894E-2</v>
      </c>
      <c r="T20" s="31">
        <f t="shared" si="10"/>
        <v>0.49110178942341481</v>
      </c>
      <c r="U20" s="31">
        <f>S20*SUM($T$5:T19)</f>
        <v>0.48757656614602657</v>
      </c>
      <c r="V20" s="73">
        <f t="shared" si="11"/>
        <v>4.5446421069708975E-2</v>
      </c>
      <c r="W20" s="76">
        <f t="shared" si="7"/>
        <v>1.083388947586772E-2</v>
      </c>
    </row>
    <row r="21" spans="1:23" x14ac:dyDescent="0.25">
      <c r="A21" s="9"/>
      <c r="B21" s="59"/>
      <c r="D21" s="34">
        <v>17</v>
      </c>
      <c r="E21" s="51">
        <f t="shared" si="3"/>
        <v>3.477073833938249E-2</v>
      </c>
      <c r="F21" s="52">
        <f t="shared" si="4"/>
        <v>1.0084551663756991E-2</v>
      </c>
      <c r="G21" s="52">
        <v>0</v>
      </c>
      <c r="H21" s="52">
        <f t="shared" si="5"/>
        <v>1.0084551663756991E-2</v>
      </c>
      <c r="I21" s="80">
        <f t="shared" si="0"/>
        <v>4.4855290003139481E-2</v>
      </c>
      <c r="J21" s="76">
        <f t="shared" si="6"/>
        <v>5.2763045923325702E-2</v>
      </c>
      <c r="L21" s="34">
        <v>17</v>
      </c>
      <c r="M21" s="51">
        <f t="shared" si="1"/>
        <v>3.4154167637872934E-2</v>
      </c>
      <c r="N21" s="31">
        <f t="shared" si="8"/>
        <v>0.55930620297803102</v>
      </c>
      <c r="O21" s="31">
        <f>M21*SUM($N$5:N20)</f>
        <v>0.42159115920455514</v>
      </c>
      <c r="P21" s="57">
        <f t="shared" si="9"/>
        <v>3.477073833938249E-2</v>
      </c>
      <c r="R21" s="34">
        <v>17</v>
      </c>
      <c r="S21" s="51">
        <f t="shared" si="2"/>
        <v>4.3838834632472512E-2</v>
      </c>
      <c r="T21" s="31">
        <f t="shared" si="10"/>
        <v>0.46572784719432087</v>
      </c>
      <c r="U21" s="31">
        <f>S21*SUM($T$5:T20)</f>
        <v>0.5138551867287896</v>
      </c>
      <c r="V21" s="73">
        <f t="shared" si="11"/>
        <v>4.5975795743556924E-2</v>
      </c>
      <c r="W21" s="76">
        <f t="shared" si="7"/>
        <v>1.1205057404174434E-2</v>
      </c>
    </row>
    <row r="22" spans="1:23" x14ac:dyDescent="0.25">
      <c r="A22" s="9"/>
      <c r="B22" s="59"/>
      <c r="D22" s="34">
        <v>18</v>
      </c>
      <c r="E22" s="51">
        <f t="shared" si="3"/>
        <v>3.4906174245673105E-2</v>
      </c>
      <c r="F22" s="52">
        <f t="shared" si="4"/>
        <v>1.0342148705520705E-2</v>
      </c>
      <c r="G22" s="52">
        <v>0</v>
      </c>
      <c r="H22" s="52">
        <f t="shared" si="5"/>
        <v>1.0342148705520705E-2</v>
      </c>
      <c r="I22" s="80">
        <f t="shared" si="0"/>
        <v>4.5248322951193812E-2</v>
      </c>
      <c r="J22" s="76">
        <f t="shared" si="6"/>
        <v>5.1952548543590993E-2</v>
      </c>
      <c r="L22" s="34">
        <v>18</v>
      </c>
      <c r="M22" s="51">
        <f t="shared" si="1"/>
        <v>3.4276804877097389E-2</v>
      </c>
      <c r="N22" s="31">
        <f t="shared" si="8"/>
        <v>0.5392403685504249</v>
      </c>
      <c r="O22" s="31">
        <f>M22*SUM($N$5:N21)</f>
        <v>0.44227619455491851</v>
      </c>
      <c r="P22" s="57">
        <f t="shared" si="9"/>
        <v>3.4906174245673105E-2</v>
      </c>
      <c r="R22" s="34">
        <v>18</v>
      </c>
      <c r="S22" s="51">
        <f t="shared" si="2"/>
        <v>4.4180194860437005E-2</v>
      </c>
      <c r="T22" s="31">
        <f t="shared" si="10"/>
        <v>0.44203828796207795</v>
      </c>
      <c r="U22" s="31">
        <f>S22*SUM($T$5:T21)</f>
        <v>0.53843237433998348</v>
      </c>
      <c r="V22" s="73">
        <f t="shared" si="11"/>
        <v>4.6397450585140554E-2</v>
      </c>
      <c r="W22" s="76">
        <f t="shared" si="7"/>
        <v>1.1491276339467449E-2</v>
      </c>
    </row>
    <row r="23" spans="1:23" x14ac:dyDescent="0.25">
      <c r="A23" s="9"/>
      <c r="B23" s="59"/>
      <c r="D23" s="34">
        <v>19</v>
      </c>
      <c r="E23" s="51">
        <f t="shared" si="3"/>
        <v>3.5023889735041003E-2</v>
      </c>
      <c r="F23" s="52">
        <f t="shared" si="4"/>
        <v>1.0523212243129665E-2</v>
      </c>
      <c r="G23" s="52">
        <v>0</v>
      </c>
      <c r="H23" s="52">
        <f t="shared" si="5"/>
        <v>1.0523212243129665E-2</v>
      </c>
      <c r="I23" s="80">
        <f t="shared" si="0"/>
        <v>4.5547101978170669E-2</v>
      </c>
      <c r="J23" s="76">
        <f t="shared" si="6"/>
        <v>5.0939752315425801E-2</v>
      </c>
      <c r="L23" s="34">
        <v>19</v>
      </c>
      <c r="M23" s="51">
        <f t="shared" si="1"/>
        <v>3.4383613278473835E-2</v>
      </c>
      <c r="N23" s="31">
        <f t="shared" si="8"/>
        <v>0.51992762588140018</v>
      </c>
      <c r="O23" s="31">
        <f>M23*SUM($N$5:N22)</f>
        <v>0.46219538369749907</v>
      </c>
      <c r="P23" s="57">
        <f t="shared" si="9"/>
        <v>3.5023889735041003E-2</v>
      </c>
      <c r="R23" s="34">
        <v>19</v>
      </c>
      <c r="S23" s="51">
        <f t="shared" si="2"/>
        <v>4.444710995907819E-2</v>
      </c>
      <c r="T23" s="31">
        <f t="shared" si="10"/>
        <v>0.41999958867736131</v>
      </c>
      <c r="U23" s="31">
        <f>S23*SUM($T$5:T22)</f>
        <v>0.56133264342192934</v>
      </c>
      <c r="V23" s="73">
        <f t="shared" si="11"/>
        <v>4.6716347782962853E-2</v>
      </c>
      <c r="W23" s="76">
        <f t="shared" si="7"/>
        <v>1.169245804792185E-2</v>
      </c>
    </row>
    <row r="24" spans="1:23" x14ac:dyDescent="0.25">
      <c r="A24" s="9"/>
      <c r="B24" s="59"/>
      <c r="D24" s="34">
        <v>20</v>
      </c>
      <c r="E24" s="51">
        <f t="shared" si="3"/>
        <v>3.5128027950362961E-2</v>
      </c>
      <c r="F24" s="52">
        <f t="shared" si="4"/>
        <v>1.0628552811620963E-2</v>
      </c>
      <c r="G24" s="52">
        <v>0</v>
      </c>
      <c r="H24" s="52">
        <f t="shared" si="5"/>
        <v>1.0628552811620963E-2</v>
      </c>
      <c r="I24" s="80">
        <f t="shared" si="0"/>
        <v>4.5756580761983925E-2</v>
      </c>
      <c r="J24" s="76">
        <f t="shared" si="6"/>
        <v>4.9744661503000387E-2</v>
      </c>
      <c r="L24" s="34">
        <v>20</v>
      </c>
      <c r="M24" s="51">
        <f t="shared" si="1"/>
        <v>3.4478066100657845E-2</v>
      </c>
      <c r="N24" s="31">
        <f t="shared" si="8"/>
        <v>0.50132416490235721</v>
      </c>
      <c r="O24" s="31">
        <f>M24*SUM($N$5:N23)</f>
        <v>0.48139114740228145</v>
      </c>
      <c r="P24" s="57">
        <f t="shared" si="9"/>
        <v>3.5128027950362961E-2</v>
      </c>
      <c r="R24" s="34">
        <v>20</v>
      </c>
      <c r="S24" s="51">
        <f t="shared" si="2"/>
        <v>4.4646219741084403E-2</v>
      </c>
      <c r="T24" s="31">
        <f t="shared" si="10"/>
        <v>0.39956240889790517</v>
      </c>
      <c r="U24" s="31">
        <f>S24*SUM($T$5:T23)</f>
        <v>0.5825986399941615</v>
      </c>
      <c r="V24" s="73">
        <f t="shared" si="11"/>
        <v>4.6937531074386252E-2</v>
      </c>
      <c r="W24" s="76">
        <f t="shared" si="7"/>
        <v>1.1809503124023291E-2</v>
      </c>
    </row>
    <row r="25" spans="1:23" x14ac:dyDescent="0.25">
      <c r="A25" s="9"/>
      <c r="B25" s="59"/>
      <c r="D25" s="34">
        <v>21</v>
      </c>
      <c r="E25" s="51">
        <f t="shared" si="3"/>
        <v>3.5221983246558564E-2</v>
      </c>
      <c r="F25" s="52">
        <f t="shared" si="4"/>
        <v>1.0659729389495687E-2</v>
      </c>
      <c r="G25" s="52">
        <v>0</v>
      </c>
      <c r="H25" s="52">
        <f t="shared" si="5"/>
        <v>1.0659729389495687E-2</v>
      </c>
      <c r="I25" s="80">
        <f t="shared" si="0"/>
        <v>4.5881712636054249E-2</v>
      </c>
      <c r="J25" s="76">
        <f t="shared" si="6"/>
        <v>4.8387496806001185E-2</v>
      </c>
      <c r="L25" s="34">
        <v>21</v>
      </c>
      <c r="M25" s="51">
        <f t="shared" si="1"/>
        <v>3.4562953401461538E-2</v>
      </c>
      <c r="N25" s="31">
        <f t="shared" si="8"/>
        <v>0.48338903887488105</v>
      </c>
      <c r="O25" s="31">
        <f>M25*SUM($N$5:N24)</f>
        <v>0.49990360829970859</v>
      </c>
      <c r="P25" s="57">
        <f t="shared" si="9"/>
        <v>3.5221983246558564E-2</v>
      </c>
      <c r="R25" s="34">
        <v>21</v>
      </c>
      <c r="S25" s="51">
        <f t="shared" si="2"/>
        <v>4.478371470383391E-2</v>
      </c>
      <c r="T25" s="31">
        <f t="shared" si="10"/>
        <v>0.38066564644092266</v>
      </c>
      <c r="U25" s="31">
        <f>S25*SUM($T$5:T24)</f>
        <v>0.60228673185131709</v>
      </c>
      <c r="V25" s="73">
        <f t="shared" si="11"/>
        <v>4.7066127012664882E-2</v>
      </c>
      <c r="W25" s="76">
        <f t="shared" si="7"/>
        <v>1.1844143766106319E-2</v>
      </c>
    </row>
    <row r="26" spans="1:23" x14ac:dyDescent="0.25">
      <c r="A26" s="9"/>
      <c r="B26" s="59"/>
      <c r="D26" s="34">
        <v>22</v>
      </c>
      <c r="E26" s="51">
        <f t="shared" si="3"/>
        <v>3.5308535664331897E-2</v>
      </c>
      <c r="F26" s="52">
        <f t="shared" si="4"/>
        <v>1.0618929328900651E-2</v>
      </c>
      <c r="G26" s="52">
        <v>0</v>
      </c>
      <c r="H26" s="52">
        <f t="shared" si="5"/>
        <v>1.0618929328900651E-2</v>
      </c>
      <c r="I26" s="80">
        <f t="shared" si="0"/>
        <v>4.5927464993232546E-2</v>
      </c>
      <c r="J26" s="76">
        <f t="shared" si="6"/>
        <v>4.6888726963401295E-2</v>
      </c>
      <c r="L26" s="34">
        <v>22</v>
      </c>
      <c r="M26" s="51">
        <f t="shared" si="1"/>
        <v>3.4640513634736525E-2</v>
      </c>
      <c r="N26" s="31">
        <f t="shared" si="8"/>
        <v>0.46608434822218758</v>
      </c>
      <c r="O26" s="31">
        <f>M26*SUM($N$5:N25)</f>
        <v>0.51777025055828307</v>
      </c>
      <c r="P26" s="57">
        <f t="shared" si="9"/>
        <v>3.5308535664331897E-2</v>
      </c>
      <c r="R26" s="34">
        <v>22</v>
      </c>
      <c r="S26" s="51">
        <f t="shared" si="2"/>
        <v>4.4865347672528033E-2</v>
      </c>
      <c r="T26" s="31">
        <f t="shared" si="10"/>
        <v>0.36323982592034482</v>
      </c>
      <c r="U26" s="31">
        <f>S26*SUM($T$5:T25)</f>
        <v>0.62046329300123082</v>
      </c>
      <c r="V26" s="73">
        <f t="shared" si="11"/>
        <v>4.7107346029777064E-2</v>
      </c>
      <c r="W26" s="76">
        <f t="shared" si="7"/>
        <v>1.1798810365445167E-2</v>
      </c>
    </row>
    <row r="27" spans="1:23" x14ac:dyDescent="0.25">
      <c r="A27" s="9"/>
      <c r="B27" s="59"/>
      <c r="D27" s="34">
        <v>23</v>
      </c>
      <c r="E27" s="51">
        <f t="shared" si="3"/>
        <v>3.5389962985871604E-2</v>
      </c>
      <c r="F27" s="52">
        <f t="shared" si="4"/>
        <v>1.0508865382441002E-2</v>
      </c>
      <c r="G27" s="52">
        <v>0</v>
      </c>
      <c r="H27" s="52">
        <f t="shared" si="5"/>
        <v>1.0508865382441002E-2</v>
      </c>
      <c r="I27" s="80">
        <f t="shared" si="0"/>
        <v>4.5898828368312605E-2</v>
      </c>
      <c r="J27" s="76">
        <f t="shared" si="6"/>
        <v>4.5269020945950311E-2</v>
      </c>
      <c r="L27" s="34">
        <v>23</v>
      </c>
      <c r="M27" s="51">
        <f t="shared" si="1"/>
        <v>3.4712540731245412E-2</v>
      </c>
      <c r="N27" s="31">
        <f t="shared" si="8"/>
        <v>0.44937523547618557</v>
      </c>
      <c r="O27" s="31">
        <f>M27*SUM($N$5:N26)</f>
        <v>0.53502580835873548</v>
      </c>
      <c r="P27" s="57">
        <f t="shared" si="9"/>
        <v>3.5389962985871604E-2</v>
      </c>
      <c r="R27" s="34">
        <v>23</v>
      </c>
      <c r="S27" s="51">
        <f t="shared" si="2"/>
        <v>4.4896450740273375E-2</v>
      </c>
      <c r="T27" s="31">
        <f t="shared" si="10"/>
        <v>0.34720989752060905</v>
      </c>
      <c r="U27" s="31">
        <f>S27*SUM($T$5:T26)</f>
        <v>0.63720161041882084</v>
      </c>
      <c r="V27" s="73">
        <f t="shared" si="11"/>
        <v>4.7066480077472717E-2</v>
      </c>
      <c r="W27" s="76">
        <f t="shared" si="7"/>
        <v>1.1676517091601113E-2</v>
      </c>
    </row>
    <row r="28" spans="1:23" x14ac:dyDescent="0.25">
      <c r="A28" s="9"/>
      <c r="B28" s="59"/>
      <c r="D28" s="34">
        <v>24</v>
      </c>
      <c r="E28" s="51">
        <f t="shared" si="3"/>
        <v>3.5468133056196782E-2</v>
      </c>
      <c r="F28" s="52">
        <f t="shared" si="4"/>
        <v>1.033268572611723E-2</v>
      </c>
      <c r="G28" s="52">
        <v>0</v>
      </c>
      <c r="H28" s="52">
        <f t="shared" si="5"/>
        <v>1.033268572611723E-2</v>
      </c>
      <c r="I28" s="80">
        <f t="shared" si="0"/>
        <v>4.5800818782314012E-2</v>
      </c>
      <c r="J28" s="76">
        <f t="shared" si="6"/>
        <v>4.3549131438052724E-2</v>
      </c>
      <c r="L28" s="34">
        <v>24</v>
      </c>
      <c r="M28" s="51">
        <f t="shared" si="1"/>
        <v>3.4780470532826069E-2</v>
      </c>
      <c r="N28" s="31">
        <f t="shared" si="8"/>
        <v>0.43322976946786823</v>
      </c>
      <c r="O28" s="31">
        <f>M28*SUM($N$5:N27)</f>
        <v>0.55170229530121073</v>
      </c>
      <c r="P28" s="57">
        <f t="shared" si="9"/>
        <v>3.5468133056196782E-2</v>
      </c>
      <c r="R28" s="34">
        <v>24</v>
      </c>
      <c r="S28" s="51">
        <f t="shared" si="2"/>
        <v>4.4881955303641696E-2</v>
      </c>
      <c r="T28" s="31">
        <f t="shared" si="10"/>
        <v>0.33249752091160684</v>
      </c>
      <c r="U28" s="31">
        <f>S28*SUM($T$5:T27)</f>
        <v>0.65257934021626574</v>
      </c>
      <c r="V28" s="73">
        <f t="shared" si="11"/>
        <v>4.6948894974104816E-2</v>
      </c>
      <c r="W28" s="76">
        <f t="shared" si="7"/>
        <v>1.1480761917908033E-2</v>
      </c>
    </row>
    <row r="29" spans="1:23" x14ac:dyDescent="0.25">
      <c r="A29" s="9"/>
      <c r="B29" s="59"/>
      <c r="D29" s="34">
        <v>25</v>
      </c>
      <c r="E29" s="51">
        <f t="shared" si="3"/>
        <v>3.5544579323046444E-2</v>
      </c>
      <c r="F29" s="52">
        <f t="shared" si="4"/>
        <v>1.0093893527497167E-2</v>
      </c>
      <c r="G29" s="52">
        <v>0</v>
      </c>
      <c r="H29" s="52">
        <f t="shared" si="5"/>
        <v>1.0093893527497167E-2</v>
      </c>
      <c r="I29" s="80">
        <f t="shared" si="0"/>
        <v>4.5638472850543607E-2</v>
      </c>
      <c r="J29" s="76">
        <f t="shared" si="6"/>
        <v>4.1749722077292217E-2</v>
      </c>
      <c r="L29" s="34">
        <v>25</v>
      </c>
      <c r="M29" s="51">
        <f t="shared" si="1"/>
        <v>3.4845450247534382E-2</v>
      </c>
      <c r="N29" s="31">
        <f t="shared" si="8"/>
        <v>0.41761876901110156</v>
      </c>
      <c r="O29" s="31">
        <f>M29*SUM($N$5:N28)</f>
        <v>0.56782911695088667</v>
      </c>
      <c r="P29" s="57">
        <f t="shared" si="9"/>
        <v>3.5544579323046444E-2</v>
      </c>
      <c r="R29" s="34">
        <v>25</v>
      </c>
      <c r="S29" s="51">
        <f t="shared" si="2"/>
        <v>4.482641373575702E-2</v>
      </c>
      <c r="T29" s="31">
        <f t="shared" si="10"/>
        <v>0.31902290471555428</v>
      </c>
      <c r="U29" s="31">
        <f>S29*SUM($T$5:T28)</f>
        <v>0.66667644256648362</v>
      </c>
      <c r="V29" s="73">
        <f t="shared" si="11"/>
        <v>4.6760016575821073E-2</v>
      </c>
      <c r="W29" s="76">
        <f t="shared" si="7"/>
        <v>1.1215437252774629E-2</v>
      </c>
    </row>
    <row r="30" spans="1:23" x14ac:dyDescent="0.25">
      <c r="A30" s="9"/>
      <c r="B30" s="59"/>
      <c r="D30" s="34">
        <v>26</v>
      </c>
      <c r="E30" s="51">
        <f t="shared" si="3"/>
        <v>3.5620562411979639E-2</v>
      </c>
      <c r="F30" s="52">
        <f t="shared" si="4"/>
        <v>9.7962734198270059E-3</v>
      </c>
      <c r="G30" s="52">
        <v>0</v>
      </c>
      <c r="H30" s="52">
        <f t="shared" si="5"/>
        <v>9.7962734198270059E-3</v>
      </c>
      <c r="I30" s="80">
        <f t="shared" si="0"/>
        <v>4.5416835831806647E-2</v>
      </c>
      <c r="J30" s="76">
        <f t="shared" si="6"/>
        <v>3.9891152654194295E-2</v>
      </c>
      <c r="L30" s="34">
        <v>26</v>
      </c>
      <c r="M30" s="51">
        <f t="shared" si="1"/>
        <v>3.490839414807545E-2</v>
      </c>
      <c r="N30" s="31">
        <f t="shared" si="8"/>
        <v>0.40251559780582957</v>
      </c>
      <c r="O30" s="31">
        <f>M30*SUM($N$5:N29)</f>
        <v>0.58343322905521666</v>
      </c>
      <c r="P30" s="57">
        <f t="shared" si="9"/>
        <v>3.5620562411979639E-2</v>
      </c>
      <c r="R30" s="34">
        <v>26</v>
      </c>
      <c r="S30" s="51">
        <f t="shared" si="2"/>
        <v>4.4734021724852857E-2</v>
      </c>
      <c r="T30" s="31">
        <f t="shared" si="10"/>
        <v>0.30670626622874769</v>
      </c>
      <c r="U30" s="31">
        <f>S30*SUM($T$5:T29)</f>
        <v>0.67957352899462664</v>
      </c>
      <c r="V30" s="73">
        <f t="shared" si="11"/>
        <v>4.6505310656231869E-2</v>
      </c>
      <c r="W30" s="76">
        <f t="shared" si="7"/>
        <v>1.0884748244252229E-2</v>
      </c>
    </row>
    <row r="31" spans="1:23" x14ac:dyDescent="0.25">
      <c r="A31" s="9"/>
      <c r="B31" s="59"/>
      <c r="D31" s="34">
        <v>27</v>
      </c>
      <c r="E31" s="51">
        <f t="shared" si="3"/>
        <v>3.5697120240413271E-2</v>
      </c>
      <c r="F31" s="52">
        <f t="shared" si="4"/>
        <v>9.4438230657530649E-3</v>
      </c>
      <c r="G31" s="52">
        <v>0</v>
      </c>
      <c r="H31" s="52">
        <f t="shared" si="5"/>
        <v>9.4438230657530649E-3</v>
      </c>
      <c r="I31" s="80">
        <f t="shared" si="0"/>
        <v>4.5140943306166338E-2</v>
      </c>
      <c r="J31" s="76">
        <f t="shared" si="6"/>
        <v>3.7993237796162038E-2</v>
      </c>
      <c r="L31" s="34">
        <v>27</v>
      </c>
      <c r="M31" s="51">
        <f t="shared" si="1"/>
        <v>3.4970028226138483E-2</v>
      </c>
      <c r="N31" s="31">
        <f t="shared" si="8"/>
        <v>0.38789595014601314</v>
      </c>
      <c r="O31" s="31">
        <f>M31*SUM($N$5:N30)</f>
        <v>0.59853931752857636</v>
      </c>
      <c r="P31" s="57">
        <f t="shared" si="9"/>
        <v>3.5697120240413271E-2</v>
      </c>
      <c r="R31" s="34">
        <v>27</v>
      </c>
      <c r="S31" s="51">
        <f t="shared" si="2"/>
        <v>4.4608640629465679E-2</v>
      </c>
      <c r="T31" s="31">
        <f t="shared" si="10"/>
        <v>0.29546896979312004</v>
      </c>
      <c r="U31" s="31">
        <f>S31*SUM($T$5:T30)</f>
        <v>0.69135056111622073</v>
      </c>
      <c r="V31" s="73">
        <f t="shared" si="11"/>
        <v>4.61902569801389E-2</v>
      </c>
      <c r="W31" s="76">
        <f t="shared" si="7"/>
        <v>1.0493136739725628E-2</v>
      </c>
    </row>
    <row r="32" spans="1:23" x14ac:dyDescent="0.25">
      <c r="A32" s="9"/>
      <c r="B32" s="59"/>
      <c r="D32" s="34">
        <v>28</v>
      </c>
      <c r="E32" s="51">
        <f t="shared" si="3"/>
        <v>3.5775108807675426E-2</v>
      </c>
      <c r="F32" s="52">
        <f t="shared" si="4"/>
        <v>9.0406887407083365E-3</v>
      </c>
      <c r="G32" s="52">
        <v>0</v>
      </c>
      <c r="H32" s="52">
        <f t="shared" si="5"/>
        <v>9.0406887407083365E-3</v>
      </c>
      <c r="I32" s="80">
        <f t="shared" si="0"/>
        <v>4.481579754838376E-2</v>
      </c>
      <c r="J32" s="76">
        <f t="shared" si="6"/>
        <v>3.6074995254534947E-2</v>
      </c>
      <c r="L32" s="34">
        <v>28</v>
      </c>
      <c r="M32" s="51">
        <f t="shared" si="1"/>
        <v>3.5030926027495024E-2</v>
      </c>
      <c r="N32" s="31">
        <f t="shared" si="8"/>
        <v>0.37373763916026692</v>
      </c>
      <c r="O32" s="31">
        <f>M32*SUM($N$5:N31)</f>
        <v>0.61316998524861988</v>
      </c>
      <c r="P32" s="57">
        <f t="shared" si="9"/>
        <v>3.5775108807675426E-2</v>
      </c>
      <c r="R32" s="34">
        <v>28</v>
      </c>
      <c r="S32" s="51">
        <f t="shared" si="2"/>
        <v>4.4453819419732588E-2</v>
      </c>
      <c r="T32" s="31">
        <f t="shared" si="10"/>
        <v>0.28523439574287018</v>
      </c>
      <c r="U32" s="31">
        <f>S32*SUM($T$5:T31)</f>
        <v>0.70208584593647971</v>
      </c>
      <c r="V32" s="73">
        <f t="shared" si="11"/>
        <v>4.5820318519573577E-2</v>
      </c>
      <c r="W32" s="76">
        <f t="shared" si="7"/>
        <v>1.0045209711898151E-2</v>
      </c>
    </row>
    <row r="33" spans="1:25" x14ac:dyDescent="0.25">
      <c r="A33" s="9"/>
      <c r="B33" s="59"/>
      <c r="D33" s="34">
        <v>29</v>
      </c>
      <c r="E33" s="51">
        <f t="shared" si="3"/>
        <v>3.5855235439898436E-2</v>
      </c>
      <c r="F33" s="52">
        <f t="shared" si="4"/>
        <v>8.5911044871098911E-3</v>
      </c>
      <c r="G33" s="52">
        <v>0</v>
      </c>
      <c r="H33" s="52">
        <f t="shared" si="5"/>
        <v>8.5911044871098911E-3</v>
      </c>
      <c r="I33" s="80">
        <f t="shared" si="0"/>
        <v>4.4446339927008326E-2</v>
      </c>
      <c r="J33" s="76">
        <f t="shared" si="6"/>
        <v>3.4154399583064654E-2</v>
      </c>
      <c r="L33" s="34">
        <v>29</v>
      </c>
      <c r="M33" s="51">
        <f t="shared" si="1"/>
        <v>3.509153746297522E-2</v>
      </c>
      <c r="N33" s="31">
        <f t="shared" si="8"/>
        <v>0.36002039429264393</v>
      </c>
      <c r="O33" s="31">
        <f>M33*SUM($N$5:N32)</f>
        <v>0.62734593655360227</v>
      </c>
      <c r="P33" s="57">
        <f t="shared" si="9"/>
        <v>3.5855235439898436E-2</v>
      </c>
      <c r="R33" s="34">
        <v>29</v>
      </c>
      <c r="S33" s="51">
        <f t="shared" si="2"/>
        <v>4.4272815923607656E-2</v>
      </c>
      <c r="T33" s="31">
        <f t="shared" si="10"/>
        <v>0.27592858552170024</v>
      </c>
      <c r="U33" s="31">
        <f>S33*SUM($T$5:T32)</f>
        <v>0.71185527900343604</v>
      </c>
      <c r="V33" s="73">
        <f t="shared" si="11"/>
        <v>4.5400907092242759E-2</v>
      </c>
      <c r="W33" s="76">
        <f t="shared" si="7"/>
        <v>9.545671652344323E-3</v>
      </c>
    </row>
    <row r="34" spans="1:25" x14ac:dyDescent="0.25">
      <c r="A34" s="9"/>
      <c r="B34" s="59"/>
      <c r="D34" s="34">
        <v>30</v>
      </c>
      <c r="E34" s="51">
        <f t="shared" si="3"/>
        <v>3.5938085946808807E-2</v>
      </c>
      <c r="F34" s="52">
        <f t="shared" si="4"/>
        <v>8.0993348630721725E-3</v>
      </c>
      <c r="G34" s="52">
        <v>0</v>
      </c>
      <c r="H34" s="52">
        <f t="shared" si="5"/>
        <v>8.0993348630721725E-3</v>
      </c>
      <c r="I34" s="80">
        <f t="shared" si="0"/>
        <v>4.4037420809880976E-2</v>
      </c>
      <c r="J34" s="76">
        <f t="shared" si="6"/>
        <v>3.2248155674529322E-2</v>
      </c>
      <c r="L34" s="35">
        <v>30</v>
      </c>
      <c r="M34" s="53">
        <f t="shared" si="1"/>
        <v>3.5152212028831009E-2</v>
      </c>
      <c r="N34" s="32">
        <f t="shared" si="8"/>
        <v>0.34672567156704004</v>
      </c>
      <c r="O34" s="32">
        <f>M34*SUM($N$5:N33)</f>
        <v>0.64108615411019754</v>
      </c>
      <c r="P34" s="58">
        <f t="shared" si="9"/>
        <v>3.5938085946808807E-2</v>
      </c>
      <c r="R34" s="35">
        <v>30</v>
      </c>
      <c r="S34" s="53">
        <f t="shared" si="2"/>
        <v>4.4068617199984228E-2</v>
      </c>
      <c r="T34" s="32">
        <f t="shared" si="10"/>
        <v>0.26748070257383139</v>
      </c>
      <c r="U34" s="32">
        <f>S34*SUM($T$5:T33)</f>
        <v>0.72073179273605947</v>
      </c>
      <c r="V34" s="74">
        <f t="shared" si="11"/>
        <v>4.4937346905777886E-2</v>
      </c>
      <c r="W34" s="77">
        <f t="shared" si="7"/>
        <v>8.9992609589690797E-3</v>
      </c>
    </row>
    <row r="35" spans="1:25" x14ac:dyDescent="0.25">
      <c r="A35" s="9"/>
      <c r="B35" s="59"/>
      <c r="D35" s="34">
        <f>D34+1</f>
        <v>31</v>
      </c>
      <c r="E35" s="51">
        <f t="shared" ref="E35:E66" si="12">IF(D35&gt;=$B$7,$B$6,($B$6-$E$34)/($B$7-$B$5)+E34)</f>
        <v>3.5952133798138587E-2</v>
      </c>
      <c r="F35" s="52"/>
      <c r="G35" s="52"/>
      <c r="H35" s="52">
        <f t="shared" ref="H35:H66" si="13">IF(D35&gt;=$B$7,$B$10,($B$10-$H$34)/($B$7-$B$5)+H34)</f>
        <v>8.0718514914953684E-3</v>
      </c>
      <c r="I35" s="80">
        <f t="shared" si="0"/>
        <v>4.4023985289633957E-2</v>
      </c>
      <c r="J35" s="76">
        <f t="shared" si="6"/>
        <v>4.3621000070335869E-2</v>
      </c>
    </row>
    <row r="36" spans="1:25" x14ac:dyDescent="0.25">
      <c r="A36" s="9"/>
      <c r="B36" s="59"/>
      <c r="D36" s="34">
        <f t="shared" ref="D36:D99" si="14">D35+1</f>
        <v>32</v>
      </c>
      <c r="E36" s="51">
        <f t="shared" si="12"/>
        <v>3.5966181649468368E-2</v>
      </c>
      <c r="F36" s="52"/>
      <c r="G36" s="52"/>
      <c r="H36" s="52">
        <f t="shared" si="13"/>
        <v>8.0443681199185643E-3</v>
      </c>
      <c r="I36" s="80">
        <f t="shared" si="0"/>
        <v>4.4010549769386932E-2</v>
      </c>
      <c r="J36" s="76">
        <f t="shared" si="6"/>
        <v>4.3594134389788763E-2</v>
      </c>
    </row>
    <row r="37" spans="1:25" x14ac:dyDescent="0.25">
      <c r="A37" s="9"/>
      <c r="B37" s="59"/>
      <c r="D37" s="34">
        <f t="shared" si="14"/>
        <v>33</v>
      </c>
      <c r="E37" s="51">
        <f t="shared" si="12"/>
        <v>3.5980229500798148E-2</v>
      </c>
      <c r="F37" s="52"/>
      <c r="G37" s="52"/>
      <c r="H37" s="52">
        <f t="shared" si="13"/>
        <v>8.0168847483417603E-3</v>
      </c>
      <c r="I37" s="80">
        <f t="shared" ref="I37:I68" si="15">E37+H37</f>
        <v>4.3997114249139907E-2</v>
      </c>
      <c r="J37" s="76">
        <f t="shared" si="6"/>
        <v>4.3567268882205745E-2</v>
      </c>
    </row>
    <row r="38" spans="1:25" x14ac:dyDescent="0.25">
      <c r="A38" s="9"/>
      <c r="B38" s="59"/>
      <c r="D38" s="34">
        <f t="shared" si="14"/>
        <v>34</v>
      </c>
      <c r="E38" s="51">
        <f t="shared" si="12"/>
        <v>3.5994277352127929E-2</v>
      </c>
      <c r="F38" s="52"/>
      <c r="G38" s="52"/>
      <c r="H38" s="52">
        <f t="shared" si="13"/>
        <v>7.9894013767649562E-3</v>
      </c>
      <c r="I38" s="80">
        <f t="shared" si="15"/>
        <v>4.3983678728892889E-2</v>
      </c>
      <c r="J38" s="76">
        <f t="shared" si="6"/>
        <v>4.3540403547609019E-2</v>
      </c>
      <c r="L38" s="98" t="s">
        <v>2</v>
      </c>
      <c r="M38" s="98"/>
      <c r="N38" s="98"/>
      <c r="O38" s="98"/>
      <c r="P38" s="98"/>
      <c r="Q38" s="98"/>
      <c r="R38" s="98"/>
      <c r="S38" s="98"/>
      <c r="T38" s="98"/>
      <c r="U38" s="98"/>
      <c r="V38" s="98"/>
      <c r="W38" s="98"/>
      <c r="X38" s="98"/>
      <c r="Y38" s="98"/>
    </row>
    <row r="39" spans="1:25" x14ac:dyDescent="0.25">
      <c r="A39" s="9"/>
      <c r="B39" s="59"/>
      <c r="D39" s="34">
        <f t="shared" si="14"/>
        <v>35</v>
      </c>
      <c r="E39" s="51">
        <f t="shared" si="12"/>
        <v>3.600832520345771E-2</v>
      </c>
      <c r="F39" s="52"/>
      <c r="G39" s="52"/>
      <c r="H39" s="52">
        <f t="shared" si="13"/>
        <v>7.9619180051881521E-3</v>
      </c>
      <c r="I39" s="80">
        <f t="shared" si="15"/>
        <v>4.3970243208645864E-2</v>
      </c>
      <c r="J39" s="76">
        <f t="shared" si="6"/>
        <v>4.3513538385987705E-2</v>
      </c>
      <c r="L39" s="98"/>
      <c r="M39" s="98"/>
      <c r="N39" s="98"/>
      <c r="O39" s="98"/>
      <c r="P39" s="98"/>
      <c r="Q39" s="98"/>
      <c r="R39" s="98"/>
      <c r="S39" s="98"/>
      <c r="T39" s="98"/>
      <c r="U39" s="98"/>
      <c r="V39" s="98"/>
      <c r="W39" s="98"/>
      <c r="X39" s="98"/>
      <c r="Y39" s="98"/>
    </row>
    <row r="40" spans="1:25" x14ac:dyDescent="0.25">
      <c r="A40" s="9"/>
      <c r="B40" s="59"/>
      <c r="D40" s="34">
        <f t="shared" si="14"/>
        <v>36</v>
      </c>
      <c r="E40" s="51">
        <f t="shared" si="12"/>
        <v>3.602237305478749E-2</v>
      </c>
      <c r="F40" s="52"/>
      <c r="G40" s="52"/>
      <c r="H40" s="52">
        <f t="shared" si="13"/>
        <v>7.934434633611348E-3</v>
      </c>
      <c r="I40" s="80">
        <f t="shared" si="15"/>
        <v>4.3956807688398838E-2</v>
      </c>
      <c r="J40" s="76">
        <f t="shared" si="6"/>
        <v>4.3486673397351572E-2</v>
      </c>
      <c r="L40" s="98"/>
      <c r="M40" s="98"/>
      <c r="N40" s="98"/>
      <c r="O40" s="98"/>
      <c r="P40" s="98"/>
      <c r="Q40" s="98"/>
      <c r="R40" s="98"/>
      <c r="S40" s="98"/>
      <c r="T40" s="98"/>
      <c r="U40" s="98"/>
      <c r="V40" s="98"/>
      <c r="W40" s="98"/>
      <c r="X40" s="98"/>
      <c r="Y40" s="98"/>
    </row>
    <row r="41" spans="1:25" x14ac:dyDescent="0.25">
      <c r="A41" s="9"/>
      <c r="B41" s="59"/>
      <c r="D41" s="34">
        <f t="shared" si="14"/>
        <v>37</v>
      </c>
      <c r="E41" s="51">
        <f t="shared" si="12"/>
        <v>3.6036420906117271E-2</v>
      </c>
      <c r="F41" s="52"/>
      <c r="G41" s="52"/>
      <c r="H41" s="52">
        <f t="shared" si="13"/>
        <v>7.906951262034544E-3</v>
      </c>
      <c r="I41" s="80">
        <f t="shared" si="15"/>
        <v>4.3943372168151813E-2</v>
      </c>
      <c r="J41" s="76">
        <f t="shared" si="6"/>
        <v>4.3459808581709281E-2</v>
      </c>
      <c r="L41" s="98"/>
      <c r="M41" s="98"/>
      <c r="N41" s="98"/>
      <c r="O41" s="98"/>
      <c r="P41" s="98"/>
      <c r="Q41" s="98"/>
      <c r="R41" s="98"/>
      <c r="S41" s="98"/>
      <c r="T41" s="98"/>
      <c r="U41" s="98"/>
      <c r="V41" s="98"/>
      <c r="W41" s="98"/>
      <c r="X41" s="98"/>
      <c r="Y41" s="98"/>
    </row>
    <row r="42" spans="1:25" x14ac:dyDescent="0.25">
      <c r="A42" s="9"/>
      <c r="B42" s="59"/>
      <c r="D42" s="34">
        <f t="shared" si="14"/>
        <v>38</v>
      </c>
      <c r="E42" s="51">
        <f t="shared" si="12"/>
        <v>3.6050468757447052E-2</v>
      </c>
      <c r="F42" s="52"/>
      <c r="G42" s="52"/>
      <c r="H42" s="52">
        <f t="shared" si="13"/>
        <v>7.8794678904577399E-3</v>
      </c>
      <c r="I42" s="80">
        <f t="shared" si="15"/>
        <v>4.3929936647904788E-2</v>
      </c>
      <c r="J42" s="76">
        <f t="shared" si="6"/>
        <v>4.3432943939059721E-2</v>
      </c>
      <c r="L42" s="98" t="s">
        <v>3</v>
      </c>
      <c r="M42" s="98"/>
      <c r="N42" s="98"/>
      <c r="O42" s="98"/>
      <c r="P42" s="98"/>
      <c r="Q42" s="98"/>
      <c r="R42" s="98"/>
      <c r="S42" s="98"/>
      <c r="T42" s="98"/>
      <c r="U42" s="98"/>
      <c r="V42" s="98"/>
      <c r="W42" s="98"/>
      <c r="X42" s="98"/>
      <c r="Y42" s="98"/>
    </row>
    <row r="43" spans="1:25" x14ac:dyDescent="0.25">
      <c r="A43" s="9"/>
      <c r="B43" s="59"/>
      <c r="D43" s="34">
        <f t="shared" si="14"/>
        <v>39</v>
      </c>
      <c r="E43" s="51">
        <f t="shared" si="12"/>
        <v>3.6064516608776832E-2</v>
      </c>
      <c r="F43" s="52"/>
      <c r="G43" s="52"/>
      <c r="H43" s="52">
        <f t="shared" si="13"/>
        <v>7.8519845188809358E-3</v>
      </c>
      <c r="I43" s="80">
        <f t="shared" si="15"/>
        <v>4.391650112765777E-2</v>
      </c>
      <c r="J43" s="76">
        <f t="shared" si="6"/>
        <v>4.3406079469410219E-2</v>
      </c>
      <c r="L43" s="98"/>
      <c r="M43" s="98"/>
      <c r="N43" s="98"/>
      <c r="O43" s="98"/>
      <c r="P43" s="98"/>
      <c r="Q43" s="98"/>
      <c r="R43" s="98"/>
      <c r="S43" s="98"/>
      <c r="T43" s="98"/>
      <c r="U43" s="98"/>
      <c r="V43" s="98"/>
      <c r="W43" s="98"/>
      <c r="X43" s="98"/>
      <c r="Y43" s="98"/>
    </row>
    <row r="44" spans="1:25" x14ac:dyDescent="0.25">
      <c r="A44" s="9"/>
      <c r="B44" s="59"/>
      <c r="D44" s="34">
        <f t="shared" si="14"/>
        <v>40</v>
      </c>
      <c r="E44" s="51">
        <f t="shared" si="12"/>
        <v>3.6078564460106613E-2</v>
      </c>
      <c r="F44" s="52"/>
      <c r="G44" s="52"/>
      <c r="H44" s="52">
        <f t="shared" si="13"/>
        <v>7.8245011473041318E-3</v>
      </c>
      <c r="I44" s="80">
        <f t="shared" si="15"/>
        <v>4.3903065607410745E-2</v>
      </c>
      <c r="J44" s="76">
        <f t="shared" si="6"/>
        <v>4.3379215172760777E-2</v>
      </c>
      <c r="L44" s="98"/>
      <c r="M44" s="98"/>
      <c r="N44" s="98"/>
      <c r="O44" s="98"/>
      <c r="P44" s="98"/>
      <c r="Q44" s="98"/>
      <c r="R44" s="98"/>
      <c r="S44" s="98"/>
      <c r="T44" s="98"/>
      <c r="U44" s="98"/>
      <c r="V44" s="98"/>
      <c r="W44" s="98"/>
      <c r="X44" s="98"/>
      <c r="Y44" s="98"/>
    </row>
    <row r="45" spans="1:25" x14ac:dyDescent="0.25">
      <c r="A45" s="9"/>
      <c r="B45" s="59"/>
      <c r="D45" s="34">
        <f t="shared" si="14"/>
        <v>41</v>
      </c>
      <c r="E45" s="51">
        <f t="shared" si="12"/>
        <v>3.6092612311436394E-2</v>
      </c>
      <c r="F45" s="52"/>
      <c r="G45" s="52"/>
      <c r="H45" s="52">
        <f t="shared" si="13"/>
        <v>7.7970177757273277E-3</v>
      </c>
      <c r="I45" s="80">
        <f t="shared" si="15"/>
        <v>4.388963008716372E-2</v>
      </c>
      <c r="J45" s="76">
        <f t="shared" si="6"/>
        <v>4.3352351049127602E-2</v>
      </c>
      <c r="L45" s="97" t="s">
        <v>4</v>
      </c>
      <c r="M45" s="97"/>
      <c r="N45" s="97"/>
      <c r="O45" s="97"/>
      <c r="P45" s="97"/>
      <c r="Q45" s="97"/>
      <c r="R45" s="97"/>
      <c r="S45" s="97"/>
      <c r="T45" s="97"/>
      <c r="U45" s="97"/>
      <c r="V45" s="97"/>
      <c r="W45" s="97"/>
      <c r="X45" s="97"/>
      <c r="Y45" s="97"/>
    </row>
    <row r="46" spans="1:25" x14ac:dyDescent="0.25">
      <c r="A46" s="9"/>
      <c r="B46" s="59"/>
      <c r="D46" s="34">
        <f t="shared" si="14"/>
        <v>42</v>
      </c>
      <c r="E46" s="51">
        <f t="shared" si="12"/>
        <v>3.6106660162766174E-2</v>
      </c>
      <c r="F46" s="52"/>
      <c r="G46" s="52"/>
      <c r="H46" s="52">
        <f t="shared" si="13"/>
        <v>7.7695344041505236E-3</v>
      </c>
      <c r="I46" s="80">
        <f t="shared" si="15"/>
        <v>4.3876194566916701E-2</v>
      </c>
      <c r="J46" s="76">
        <f t="shared" si="6"/>
        <v>4.3325487098504922E-2</v>
      </c>
      <c r="L46" s="97"/>
      <c r="M46" s="97"/>
      <c r="N46" s="97"/>
      <c r="O46" s="97"/>
      <c r="P46" s="97"/>
      <c r="Q46" s="97"/>
      <c r="R46" s="97"/>
      <c r="S46" s="97"/>
      <c r="T46" s="97"/>
      <c r="U46" s="97"/>
      <c r="V46" s="97"/>
      <c r="W46" s="97"/>
      <c r="X46" s="97"/>
      <c r="Y46" s="97"/>
    </row>
    <row r="47" spans="1:25" x14ac:dyDescent="0.25">
      <c r="A47" s="9"/>
      <c r="B47" s="59"/>
      <c r="D47" s="34">
        <f t="shared" si="14"/>
        <v>43</v>
      </c>
      <c r="E47" s="51">
        <f t="shared" si="12"/>
        <v>3.6120708014095955E-2</v>
      </c>
      <c r="F47" s="52"/>
      <c r="G47" s="52"/>
      <c r="H47" s="52">
        <f t="shared" si="13"/>
        <v>7.7420510325737196E-3</v>
      </c>
      <c r="I47" s="80">
        <f t="shared" si="15"/>
        <v>4.3862759046669676E-2</v>
      </c>
      <c r="J47" s="76">
        <f t="shared" si="6"/>
        <v>4.329862332089629E-2</v>
      </c>
      <c r="L47" s="97"/>
      <c r="M47" s="97"/>
      <c r="N47" s="97"/>
      <c r="O47" s="97"/>
      <c r="P47" s="97"/>
      <c r="Q47" s="97"/>
      <c r="R47" s="97"/>
      <c r="S47" s="97"/>
      <c r="T47" s="97"/>
      <c r="U47" s="97"/>
      <c r="V47" s="97"/>
      <c r="W47" s="97"/>
      <c r="X47" s="97"/>
      <c r="Y47" s="97"/>
    </row>
    <row r="48" spans="1:25" x14ac:dyDescent="0.25">
      <c r="A48" s="9"/>
      <c r="B48" s="59"/>
      <c r="D48" s="34">
        <f t="shared" si="14"/>
        <v>44</v>
      </c>
      <c r="E48" s="51">
        <f t="shared" si="12"/>
        <v>3.6134755865425736E-2</v>
      </c>
      <c r="F48" s="52"/>
      <c r="G48" s="52"/>
      <c r="H48" s="52">
        <f t="shared" si="13"/>
        <v>7.7145676609969155E-3</v>
      </c>
      <c r="I48" s="80">
        <f t="shared" si="15"/>
        <v>4.3849323526422651E-2</v>
      </c>
      <c r="J48" s="76">
        <f t="shared" si="6"/>
        <v>4.3271759716309699E-2</v>
      </c>
      <c r="L48" s="97"/>
      <c r="M48" s="97"/>
      <c r="N48" s="97"/>
      <c r="O48" s="97"/>
      <c r="P48" s="97"/>
      <c r="Q48" s="97"/>
      <c r="R48" s="97"/>
      <c r="S48" s="97"/>
      <c r="T48" s="97"/>
      <c r="U48" s="97"/>
      <c r="V48" s="97"/>
      <c r="W48" s="97"/>
      <c r="X48" s="97"/>
      <c r="Y48" s="97"/>
    </row>
    <row r="49" spans="1:25" ht="15" customHeight="1" x14ac:dyDescent="0.25">
      <c r="A49" s="9"/>
      <c r="B49" s="59"/>
      <c r="D49" s="34">
        <f t="shared" si="14"/>
        <v>45</v>
      </c>
      <c r="E49" s="51">
        <f t="shared" si="12"/>
        <v>3.6148803716755516E-2</v>
      </c>
      <c r="F49" s="52"/>
      <c r="G49" s="52"/>
      <c r="H49" s="52">
        <f t="shared" si="13"/>
        <v>7.6870842894201114E-3</v>
      </c>
      <c r="I49" s="80">
        <f t="shared" si="15"/>
        <v>4.3835888006175626E-2</v>
      </c>
      <c r="J49" s="76">
        <f t="shared" si="6"/>
        <v>4.3244896284751588E-2</v>
      </c>
      <c r="L49" s="97" t="s">
        <v>32</v>
      </c>
      <c r="M49" s="97"/>
      <c r="N49" s="97"/>
      <c r="O49" s="97"/>
      <c r="P49" s="97"/>
      <c r="Q49" s="97"/>
      <c r="R49" s="97"/>
      <c r="S49" s="97"/>
      <c r="T49" s="97"/>
      <c r="U49" s="97"/>
      <c r="V49" s="97"/>
      <c r="W49" s="97"/>
      <c r="X49" s="97"/>
      <c r="Y49" s="97"/>
    </row>
    <row r="50" spans="1:25" x14ac:dyDescent="0.25">
      <c r="A50" s="9"/>
      <c r="B50" s="59"/>
      <c r="D50" s="34">
        <f t="shared" si="14"/>
        <v>46</v>
      </c>
      <c r="E50" s="51">
        <f t="shared" si="12"/>
        <v>3.6162851568085297E-2</v>
      </c>
      <c r="F50" s="52"/>
      <c r="G50" s="52"/>
      <c r="H50" s="52">
        <f t="shared" si="13"/>
        <v>7.6596009178433073E-3</v>
      </c>
      <c r="I50" s="80">
        <f t="shared" si="15"/>
        <v>4.3822452485928601E-2</v>
      </c>
      <c r="J50" s="76">
        <f t="shared" si="6"/>
        <v>4.3218033026219072E-2</v>
      </c>
      <c r="L50" s="97"/>
      <c r="M50" s="97"/>
      <c r="N50" s="97"/>
      <c r="O50" s="97"/>
      <c r="P50" s="97"/>
      <c r="Q50" s="97"/>
      <c r="R50" s="97"/>
      <c r="S50" s="97"/>
      <c r="T50" s="97"/>
      <c r="U50" s="97"/>
      <c r="V50" s="97"/>
      <c r="W50" s="97"/>
      <c r="X50" s="97"/>
      <c r="Y50" s="97"/>
    </row>
    <row r="51" spans="1:25" x14ac:dyDescent="0.25">
      <c r="A51" s="9"/>
      <c r="B51" s="59"/>
      <c r="D51" s="34">
        <f t="shared" si="14"/>
        <v>47</v>
      </c>
      <c r="E51" s="51">
        <f t="shared" si="12"/>
        <v>3.6176899419415078E-2</v>
      </c>
      <c r="F51" s="52"/>
      <c r="G51" s="52"/>
      <c r="H51" s="52">
        <f t="shared" si="13"/>
        <v>7.6321175462665033E-3</v>
      </c>
      <c r="I51" s="80">
        <f t="shared" si="15"/>
        <v>4.3809016965681583E-2</v>
      </c>
      <c r="J51" s="76">
        <f t="shared" si="6"/>
        <v>4.3191169940722807E-2</v>
      </c>
      <c r="L51" s="97"/>
      <c r="M51" s="97"/>
      <c r="N51" s="97"/>
      <c r="O51" s="97"/>
      <c r="P51" s="97"/>
      <c r="Q51" s="97"/>
      <c r="R51" s="97"/>
      <c r="S51" s="97"/>
      <c r="T51" s="97"/>
      <c r="U51" s="97"/>
      <c r="V51" s="97"/>
      <c r="W51" s="97"/>
      <c r="X51" s="97"/>
      <c r="Y51" s="97"/>
    </row>
    <row r="52" spans="1:25" x14ac:dyDescent="0.25">
      <c r="A52" s="9"/>
      <c r="B52" s="59"/>
      <c r="D52" s="34">
        <f t="shared" si="14"/>
        <v>48</v>
      </c>
      <c r="E52" s="51">
        <f t="shared" si="12"/>
        <v>3.6190947270744858E-2</v>
      </c>
      <c r="F52" s="52"/>
      <c r="G52" s="52"/>
      <c r="H52" s="52">
        <f t="shared" si="13"/>
        <v>7.6046341746896992E-3</v>
      </c>
      <c r="I52" s="80">
        <f t="shared" si="15"/>
        <v>4.3795581445434557E-2</v>
      </c>
      <c r="J52" s="76">
        <f t="shared" si="6"/>
        <v>4.3164307028270787E-2</v>
      </c>
      <c r="L52" s="97"/>
      <c r="M52" s="97"/>
      <c r="N52" s="97"/>
      <c r="O52" s="97"/>
      <c r="P52" s="97"/>
      <c r="Q52" s="97"/>
      <c r="R52" s="97"/>
      <c r="S52" s="97"/>
      <c r="T52" s="97"/>
      <c r="U52" s="97"/>
      <c r="V52" s="97"/>
      <c r="W52" s="97"/>
      <c r="X52" s="97"/>
      <c r="Y52" s="97"/>
    </row>
    <row r="53" spans="1:25" x14ac:dyDescent="0.25">
      <c r="A53" s="9"/>
      <c r="B53" s="59"/>
      <c r="D53" s="34">
        <f t="shared" si="14"/>
        <v>49</v>
      </c>
      <c r="E53" s="51">
        <f t="shared" si="12"/>
        <v>3.6204995122074639E-2</v>
      </c>
      <c r="F53" s="52"/>
      <c r="G53" s="52"/>
      <c r="H53" s="52">
        <f t="shared" si="13"/>
        <v>7.5771508031128951E-3</v>
      </c>
      <c r="I53" s="80">
        <f t="shared" si="15"/>
        <v>4.3782145925187532E-2</v>
      </c>
      <c r="J53" s="76">
        <f t="shared" si="6"/>
        <v>4.3137444288861237E-2</v>
      </c>
      <c r="L53" s="97"/>
      <c r="M53" s="97"/>
      <c r="N53" s="97"/>
      <c r="O53" s="97"/>
      <c r="P53" s="97"/>
      <c r="Q53" s="97"/>
      <c r="R53" s="97"/>
      <c r="S53" s="97"/>
      <c r="T53" s="97"/>
      <c r="U53" s="97"/>
      <c r="V53" s="97"/>
      <c r="W53" s="97"/>
      <c r="X53" s="97"/>
      <c r="Y53" s="97"/>
    </row>
    <row r="54" spans="1:25" x14ac:dyDescent="0.25">
      <c r="A54" s="9"/>
      <c r="B54" s="59"/>
      <c r="D54" s="34">
        <f t="shared" si="14"/>
        <v>50</v>
      </c>
      <c r="E54" s="51">
        <f t="shared" si="12"/>
        <v>3.6219042973404419E-2</v>
      </c>
      <c r="F54" s="52"/>
      <c r="G54" s="52"/>
      <c r="H54" s="52">
        <f t="shared" si="13"/>
        <v>7.5496674315360911E-3</v>
      </c>
      <c r="I54" s="80">
        <f t="shared" si="15"/>
        <v>4.3768710404940514E-2</v>
      </c>
      <c r="J54" s="76">
        <f t="shared" si="6"/>
        <v>4.3110581722493269E-2</v>
      </c>
      <c r="L54" s="97"/>
      <c r="M54" s="97"/>
      <c r="N54" s="97"/>
      <c r="O54" s="97"/>
      <c r="P54" s="97"/>
      <c r="Q54" s="97"/>
      <c r="R54" s="97"/>
      <c r="S54" s="97"/>
      <c r="T54" s="97"/>
      <c r="U54" s="97"/>
      <c r="V54" s="97"/>
      <c r="W54" s="97"/>
      <c r="X54" s="97"/>
      <c r="Y54" s="97"/>
    </row>
    <row r="55" spans="1:25" x14ac:dyDescent="0.25">
      <c r="A55" s="9"/>
      <c r="B55" s="59"/>
      <c r="D55" s="34">
        <f t="shared" si="14"/>
        <v>51</v>
      </c>
      <c r="E55" s="51">
        <f t="shared" si="12"/>
        <v>3.62330908247342E-2</v>
      </c>
      <c r="F55" s="52"/>
      <c r="G55" s="52"/>
      <c r="H55" s="52">
        <f t="shared" si="13"/>
        <v>7.522184059959287E-3</v>
      </c>
      <c r="I55" s="80">
        <f t="shared" si="15"/>
        <v>4.3755274884693489E-2</v>
      </c>
      <c r="J55" s="76">
        <f t="shared" si="6"/>
        <v>4.308371932919064E-2</v>
      </c>
    </row>
    <row r="56" spans="1:25" x14ac:dyDescent="0.25">
      <c r="A56" s="9"/>
      <c r="B56" s="59"/>
      <c r="D56" s="34">
        <f t="shared" si="14"/>
        <v>52</v>
      </c>
      <c r="E56" s="51">
        <f t="shared" si="12"/>
        <v>3.6247138676063981E-2</v>
      </c>
      <c r="F56" s="52"/>
      <c r="G56" s="52"/>
      <c r="H56" s="52">
        <f t="shared" si="13"/>
        <v>7.4947006883824829E-3</v>
      </c>
      <c r="I56" s="80">
        <f t="shared" si="15"/>
        <v>4.3741839364446464E-2</v>
      </c>
      <c r="J56" s="76">
        <f t="shared" si="6"/>
        <v>4.3056857108926927E-2</v>
      </c>
    </row>
    <row r="57" spans="1:25" x14ac:dyDescent="0.25">
      <c r="A57" s="9"/>
      <c r="B57" s="59"/>
      <c r="D57" s="34">
        <f t="shared" si="14"/>
        <v>53</v>
      </c>
      <c r="E57" s="51">
        <f t="shared" si="12"/>
        <v>3.6261186527393761E-2</v>
      </c>
      <c r="F57" s="52"/>
      <c r="G57" s="52"/>
      <c r="H57" s="52">
        <f t="shared" si="13"/>
        <v>7.4672173168056789E-3</v>
      </c>
      <c r="I57" s="80">
        <f t="shared" si="15"/>
        <v>4.3728403844199439E-2</v>
      </c>
      <c r="J57" s="76">
        <f t="shared" si="6"/>
        <v>4.3029995061741433E-2</v>
      </c>
    </row>
    <row r="58" spans="1:25" x14ac:dyDescent="0.25">
      <c r="A58" s="9"/>
      <c r="B58" s="59"/>
      <c r="D58" s="34">
        <f t="shared" si="14"/>
        <v>54</v>
      </c>
      <c r="E58" s="51">
        <f t="shared" si="12"/>
        <v>3.6275234378723542E-2</v>
      </c>
      <c r="F58" s="52"/>
      <c r="G58" s="52"/>
      <c r="H58" s="52">
        <f t="shared" si="13"/>
        <v>7.4397339452288748E-3</v>
      </c>
      <c r="I58" s="80">
        <f t="shared" si="15"/>
        <v>4.3714968323952413E-2</v>
      </c>
      <c r="J58" s="76">
        <f t="shared" si="6"/>
        <v>4.300313318761062E-2</v>
      </c>
    </row>
    <row r="59" spans="1:25" x14ac:dyDescent="0.25">
      <c r="A59" s="9"/>
      <c r="B59" s="59"/>
      <c r="D59" s="34">
        <f t="shared" si="14"/>
        <v>55</v>
      </c>
      <c r="E59" s="51">
        <f t="shared" si="12"/>
        <v>3.6289282230053323E-2</v>
      </c>
      <c r="F59" s="52"/>
      <c r="G59" s="52"/>
      <c r="H59" s="52">
        <f t="shared" si="13"/>
        <v>7.4122505736520707E-3</v>
      </c>
      <c r="I59" s="80">
        <f t="shared" si="15"/>
        <v>4.3701532803705395E-2</v>
      </c>
      <c r="J59" s="76">
        <f t="shared" si="6"/>
        <v>4.2976271486562245E-2</v>
      </c>
    </row>
    <row r="60" spans="1:25" x14ac:dyDescent="0.25">
      <c r="A60" s="9"/>
      <c r="B60" s="59"/>
      <c r="D60" s="34">
        <f t="shared" si="14"/>
        <v>56</v>
      </c>
      <c r="E60" s="51">
        <f t="shared" si="12"/>
        <v>3.6303330081383103E-2</v>
      </c>
      <c r="F60" s="52"/>
      <c r="G60" s="52"/>
      <c r="H60" s="52">
        <f t="shared" si="13"/>
        <v>7.3847672020752667E-3</v>
      </c>
      <c r="I60" s="80">
        <f t="shared" si="15"/>
        <v>4.368809728345837E-2</v>
      </c>
      <c r="J60" s="76">
        <f t="shared" si="6"/>
        <v>4.294940995857921E-2</v>
      </c>
    </row>
    <row r="61" spans="1:25" x14ac:dyDescent="0.25">
      <c r="A61" s="9"/>
      <c r="B61" s="59"/>
      <c r="D61" s="34">
        <f t="shared" si="14"/>
        <v>57</v>
      </c>
      <c r="E61" s="51">
        <f t="shared" si="12"/>
        <v>3.6317377932712884E-2</v>
      </c>
      <c r="F61" s="52"/>
      <c r="G61" s="52"/>
      <c r="H61" s="52">
        <f t="shared" si="13"/>
        <v>7.3572838304984626E-3</v>
      </c>
      <c r="I61" s="80">
        <f t="shared" si="15"/>
        <v>4.3674661763211345E-2</v>
      </c>
      <c r="J61" s="76">
        <f t="shared" si="6"/>
        <v>4.2922548603681943E-2</v>
      </c>
    </row>
    <row r="62" spans="1:25" x14ac:dyDescent="0.25">
      <c r="A62" s="9"/>
      <c r="B62" s="59"/>
      <c r="D62" s="34">
        <f t="shared" si="14"/>
        <v>58</v>
      </c>
      <c r="E62" s="51">
        <f t="shared" si="12"/>
        <v>3.6331425784042665E-2</v>
      </c>
      <c r="F62" s="52"/>
      <c r="G62" s="52"/>
      <c r="H62" s="52">
        <f t="shared" si="13"/>
        <v>7.3298004589216585E-3</v>
      </c>
      <c r="I62" s="80">
        <f t="shared" si="15"/>
        <v>4.3661226242964327E-2</v>
      </c>
      <c r="J62" s="76">
        <f t="shared" si="6"/>
        <v>4.2895687421862005E-2</v>
      </c>
    </row>
    <row r="63" spans="1:25" x14ac:dyDescent="0.25">
      <c r="A63" s="9"/>
      <c r="B63" s="59"/>
      <c r="D63" s="34">
        <f t="shared" si="14"/>
        <v>59</v>
      </c>
      <c r="E63" s="51">
        <f t="shared" si="12"/>
        <v>3.6345473635372445E-2</v>
      </c>
      <c r="F63" s="52"/>
      <c r="G63" s="52"/>
      <c r="H63" s="52">
        <f t="shared" si="13"/>
        <v>7.3023170873448544E-3</v>
      </c>
      <c r="I63" s="80">
        <f t="shared" si="15"/>
        <v>4.3647790722717301E-2</v>
      </c>
      <c r="J63" s="76">
        <f t="shared" si="6"/>
        <v>4.2868826413130057E-2</v>
      </c>
    </row>
    <row r="64" spans="1:25" x14ac:dyDescent="0.25">
      <c r="A64" s="9"/>
      <c r="B64" s="59"/>
      <c r="D64" s="34">
        <f t="shared" si="14"/>
        <v>60</v>
      </c>
      <c r="E64" s="51">
        <f t="shared" si="12"/>
        <v>3.6359521486702226E-2</v>
      </c>
      <c r="F64" s="52"/>
      <c r="G64" s="52"/>
      <c r="H64" s="52">
        <f t="shared" si="13"/>
        <v>7.2748337157680504E-3</v>
      </c>
      <c r="I64" s="80">
        <f t="shared" si="15"/>
        <v>4.3634355202470276E-2</v>
      </c>
      <c r="J64" s="76">
        <f t="shared" si="6"/>
        <v>4.2841965577500529E-2</v>
      </c>
    </row>
    <row r="65" spans="1:10" x14ac:dyDescent="0.25">
      <c r="A65" s="9"/>
      <c r="B65" s="59"/>
      <c r="D65" s="34">
        <f t="shared" si="14"/>
        <v>61</v>
      </c>
      <c r="E65" s="51">
        <f t="shared" si="12"/>
        <v>3.6373569338032007E-2</v>
      </c>
      <c r="F65" s="52"/>
      <c r="G65" s="52"/>
      <c r="H65" s="52">
        <f t="shared" si="13"/>
        <v>7.2473503441912463E-3</v>
      </c>
      <c r="I65" s="80">
        <f t="shared" si="15"/>
        <v>4.3620919682223251E-2</v>
      </c>
      <c r="J65" s="76">
        <f t="shared" si="6"/>
        <v>4.2815104914958102E-2</v>
      </c>
    </row>
    <row r="66" spans="1:10" x14ac:dyDescent="0.25">
      <c r="A66" s="9"/>
      <c r="B66" s="59"/>
      <c r="D66" s="34">
        <f t="shared" si="14"/>
        <v>62</v>
      </c>
      <c r="E66" s="51">
        <f t="shared" si="12"/>
        <v>3.6387617189361787E-2</v>
      </c>
      <c r="F66" s="52"/>
      <c r="G66" s="52"/>
      <c r="H66" s="52">
        <f t="shared" si="13"/>
        <v>7.2198669726144422E-3</v>
      </c>
      <c r="I66" s="80">
        <f t="shared" si="15"/>
        <v>4.3607484161976226E-2</v>
      </c>
      <c r="J66" s="76">
        <f t="shared" si="6"/>
        <v>4.2788244425519428E-2</v>
      </c>
    </row>
    <row r="67" spans="1:10" x14ac:dyDescent="0.25">
      <c r="A67" s="9"/>
      <c r="B67" s="59"/>
      <c r="D67" s="34">
        <f t="shared" si="14"/>
        <v>63</v>
      </c>
      <c r="E67" s="51">
        <f t="shared" ref="E67:E98" si="16">IF(D67&gt;=$B$7,$B$6,($B$6-$E$34)/($B$7-$B$5)+E66)</f>
        <v>3.6401665040691568E-2</v>
      </c>
      <c r="F67" s="52"/>
      <c r="G67" s="52"/>
      <c r="H67" s="52">
        <f t="shared" ref="H67:H98" si="17">IF(D67&gt;=$B$7,$B$10,($B$10-$H$34)/($B$7-$B$5)+H66)</f>
        <v>7.1923836010376382E-3</v>
      </c>
      <c r="I67" s="80">
        <f t="shared" si="15"/>
        <v>4.3594048641729208E-2</v>
      </c>
      <c r="J67" s="76">
        <f t="shared" si="6"/>
        <v>4.276138410919561E-2</v>
      </c>
    </row>
    <row r="68" spans="1:10" x14ac:dyDescent="0.25">
      <c r="A68" s="9"/>
      <c r="B68" s="59"/>
      <c r="D68" s="34">
        <f t="shared" si="14"/>
        <v>64</v>
      </c>
      <c r="E68" s="51">
        <f t="shared" si="16"/>
        <v>3.6415712892021349E-2</v>
      </c>
      <c r="F68" s="52"/>
      <c r="G68" s="52"/>
      <c r="H68" s="52">
        <f t="shared" si="17"/>
        <v>7.1649002294608341E-3</v>
      </c>
      <c r="I68" s="80">
        <f t="shared" si="15"/>
        <v>4.3580613121482183E-2</v>
      </c>
      <c r="J68" s="76">
        <f t="shared" si="6"/>
        <v>4.2734523965976878E-2</v>
      </c>
    </row>
    <row r="69" spans="1:10" x14ac:dyDescent="0.25">
      <c r="A69" s="9"/>
      <c r="B69" s="59"/>
      <c r="D69" s="34">
        <f t="shared" si="14"/>
        <v>65</v>
      </c>
      <c r="E69" s="51">
        <f t="shared" si="16"/>
        <v>3.6429760743351129E-2</v>
      </c>
      <c r="F69" s="52"/>
      <c r="G69" s="52"/>
      <c r="H69" s="52">
        <f t="shared" si="17"/>
        <v>7.13741685788403E-3</v>
      </c>
      <c r="I69" s="80">
        <f t="shared" ref="I69" si="18">E69+H69</f>
        <v>4.3567177601235157E-2</v>
      </c>
      <c r="J69" s="76">
        <f t="shared" si="6"/>
        <v>4.270766399586523E-2</v>
      </c>
    </row>
    <row r="70" spans="1:10" x14ac:dyDescent="0.25">
      <c r="A70" s="9"/>
      <c r="B70" s="59"/>
      <c r="D70" s="34">
        <f t="shared" si="14"/>
        <v>66</v>
      </c>
      <c r="E70" s="51">
        <f t="shared" si="16"/>
        <v>3.644380859468091E-2</v>
      </c>
      <c r="F70" s="52"/>
      <c r="G70" s="52"/>
      <c r="H70" s="52">
        <f t="shared" si="17"/>
        <v>7.109933486307226E-3</v>
      </c>
      <c r="I70" s="80">
        <f t="shared" ref="I70:I104" si="19">E70+H70</f>
        <v>4.3553742080988139E-2</v>
      </c>
      <c r="J70" s="76">
        <f t="shared" ref="J70:J104" si="20">((1+I70)^D70)/((1+I69)^D69)-1</f>
        <v>4.2680804198882649E-2</v>
      </c>
    </row>
    <row r="71" spans="1:10" x14ac:dyDescent="0.25">
      <c r="A71" s="9"/>
      <c r="B71" s="59"/>
      <c r="D71" s="34">
        <f t="shared" si="14"/>
        <v>67</v>
      </c>
      <c r="E71" s="51">
        <f t="shared" si="16"/>
        <v>3.645785644601069E-2</v>
      </c>
      <c r="F71" s="52"/>
      <c r="G71" s="52"/>
      <c r="H71" s="52">
        <f t="shared" si="17"/>
        <v>7.0824501147304219E-3</v>
      </c>
      <c r="I71" s="80">
        <f t="shared" si="19"/>
        <v>4.3540306560741114E-2</v>
      </c>
      <c r="J71" s="76">
        <f t="shared" si="20"/>
        <v>4.265394457502536E-2</v>
      </c>
    </row>
    <row r="72" spans="1:10" x14ac:dyDescent="0.25">
      <c r="A72" s="9"/>
      <c r="B72" s="59"/>
      <c r="D72" s="34">
        <f t="shared" si="14"/>
        <v>68</v>
      </c>
      <c r="E72" s="51">
        <f t="shared" si="16"/>
        <v>3.6471904297340471E-2</v>
      </c>
      <c r="F72" s="52"/>
      <c r="G72" s="52"/>
      <c r="H72" s="52">
        <f t="shared" si="17"/>
        <v>7.0549667431536178E-3</v>
      </c>
      <c r="I72" s="80">
        <f t="shared" si="19"/>
        <v>4.3526871040494089E-2</v>
      </c>
      <c r="J72" s="76">
        <f t="shared" si="20"/>
        <v>4.2627085124289144E-2</v>
      </c>
    </row>
    <row r="73" spans="1:10" x14ac:dyDescent="0.25">
      <c r="A73" s="9"/>
      <c r="B73" s="59"/>
      <c r="D73" s="34">
        <f t="shared" si="14"/>
        <v>69</v>
      </c>
      <c r="E73" s="51">
        <f t="shared" si="16"/>
        <v>3.6485952148670252E-2</v>
      </c>
      <c r="F73" s="52"/>
      <c r="G73" s="52"/>
      <c r="H73" s="52">
        <f t="shared" si="17"/>
        <v>7.0274833715768138E-3</v>
      </c>
      <c r="I73" s="80">
        <f t="shared" si="19"/>
        <v>4.3513435520247064E-2</v>
      </c>
      <c r="J73" s="76">
        <f t="shared" si="20"/>
        <v>4.2600225846688655E-2</v>
      </c>
    </row>
    <row r="74" spans="1:10" x14ac:dyDescent="0.25">
      <c r="A74" s="9"/>
      <c r="B74" s="59"/>
      <c r="D74" s="34">
        <f t="shared" si="14"/>
        <v>70</v>
      </c>
      <c r="E74" s="51">
        <f t="shared" si="16"/>
        <v>3.6499999999999998E-2</v>
      </c>
      <c r="F74" s="52"/>
      <c r="G74" s="52"/>
      <c r="H74" s="52">
        <f t="shared" si="17"/>
        <v>7.0000000000000001E-3</v>
      </c>
      <c r="I74" s="80">
        <f t="shared" si="19"/>
        <v>4.3499999999999997E-2</v>
      </c>
      <c r="J74" s="76">
        <f t="shared" si="20"/>
        <v>4.2573366742230334E-2</v>
      </c>
    </row>
    <row r="75" spans="1:10" x14ac:dyDescent="0.25">
      <c r="A75" s="9"/>
      <c r="B75" s="59"/>
      <c r="D75" s="34">
        <f t="shared" si="14"/>
        <v>71</v>
      </c>
      <c r="E75" s="51">
        <f t="shared" si="16"/>
        <v>3.6499999999999998E-2</v>
      </c>
      <c r="F75" s="52"/>
      <c r="G75" s="52"/>
      <c r="H75" s="52">
        <f t="shared" si="17"/>
        <v>7.0000000000000001E-3</v>
      </c>
      <c r="I75" s="80">
        <f t="shared" si="19"/>
        <v>4.3499999999999997E-2</v>
      </c>
      <c r="J75" s="76">
        <f t="shared" si="20"/>
        <v>4.3500000000000094E-2</v>
      </c>
    </row>
    <row r="76" spans="1:10" x14ac:dyDescent="0.25">
      <c r="A76" s="9"/>
      <c r="B76" s="59"/>
      <c r="D76" s="34">
        <f t="shared" si="14"/>
        <v>72</v>
      </c>
      <c r="E76" s="51">
        <f t="shared" si="16"/>
        <v>3.6499999999999998E-2</v>
      </c>
      <c r="F76" s="52"/>
      <c r="G76" s="52"/>
      <c r="H76" s="52">
        <f t="shared" si="17"/>
        <v>7.0000000000000001E-3</v>
      </c>
      <c r="I76" s="80">
        <f t="shared" si="19"/>
        <v>4.3499999999999997E-2</v>
      </c>
      <c r="J76" s="76">
        <f t="shared" si="20"/>
        <v>4.3500000000000094E-2</v>
      </c>
    </row>
    <row r="77" spans="1:10" x14ac:dyDescent="0.25">
      <c r="A77" s="9"/>
      <c r="B77" s="59"/>
      <c r="D77" s="34">
        <f t="shared" si="14"/>
        <v>73</v>
      </c>
      <c r="E77" s="51">
        <f t="shared" si="16"/>
        <v>3.6499999999999998E-2</v>
      </c>
      <c r="F77" s="52"/>
      <c r="G77" s="52"/>
      <c r="H77" s="52">
        <f t="shared" si="17"/>
        <v>7.0000000000000001E-3</v>
      </c>
      <c r="I77" s="80">
        <f t="shared" si="19"/>
        <v>4.3499999999999997E-2</v>
      </c>
      <c r="J77" s="76">
        <f t="shared" si="20"/>
        <v>4.3499999999999872E-2</v>
      </c>
    </row>
    <row r="78" spans="1:10" x14ac:dyDescent="0.25">
      <c r="A78" s="9"/>
      <c r="B78" s="59"/>
      <c r="D78" s="34">
        <f t="shared" si="14"/>
        <v>74</v>
      </c>
      <c r="E78" s="51">
        <f t="shared" si="16"/>
        <v>3.6499999999999998E-2</v>
      </c>
      <c r="F78" s="52"/>
      <c r="G78" s="52"/>
      <c r="H78" s="52">
        <f t="shared" si="17"/>
        <v>7.0000000000000001E-3</v>
      </c>
      <c r="I78" s="80">
        <f t="shared" si="19"/>
        <v>4.3499999999999997E-2</v>
      </c>
      <c r="J78" s="76">
        <f t="shared" si="20"/>
        <v>4.3500000000000094E-2</v>
      </c>
    </row>
    <row r="79" spans="1:10" x14ac:dyDescent="0.25">
      <c r="A79" s="9"/>
      <c r="B79" s="59"/>
      <c r="D79" s="34">
        <f t="shared" si="14"/>
        <v>75</v>
      </c>
      <c r="E79" s="51">
        <f t="shared" si="16"/>
        <v>3.6499999999999998E-2</v>
      </c>
      <c r="F79" s="52"/>
      <c r="G79" s="52"/>
      <c r="H79" s="52">
        <f t="shared" si="17"/>
        <v>7.0000000000000001E-3</v>
      </c>
      <c r="I79" s="80">
        <f t="shared" si="19"/>
        <v>4.3499999999999997E-2</v>
      </c>
      <c r="J79" s="76">
        <f t="shared" si="20"/>
        <v>4.3500000000000316E-2</v>
      </c>
    </row>
    <row r="80" spans="1:10" x14ac:dyDescent="0.25">
      <c r="A80" s="9"/>
      <c r="B80" s="59"/>
      <c r="D80" s="34">
        <f t="shared" si="14"/>
        <v>76</v>
      </c>
      <c r="E80" s="51">
        <f t="shared" si="16"/>
        <v>3.6499999999999998E-2</v>
      </c>
      <c r="F80" s="52"/>
      <c r="G80" s="52"/>
      <c r="H80" s="52">
        <f t="shared" si="17"/>
        <v>7.0000000000000001E-3</v>
      </c>
      <c r="I80" s="80">
        <f t="shared" si="19"/>
        <v>4.3499999999999997E-2</v>
      </c>
      <c r="J80" s="76">
        <f t="shared" si="20"/>
        <v>4.3500000000000094E-2</v>
      </c>
    </row>
    <row r="81" spans="1:10" x14ac:dyDescent="0.25">
      <c r="A81" s="9"/>
      <c r="B81" s="59"/>
      <c r="D81" s="34">
        <f t="shared" si="14"/>
        <v>77</v>
      </c>
      <c r="E81" s="51">
        <f t="shared" si="16"/>
        <v>3.6499999999999998E-2</v>
      </c>
      <c r="F81" s="52"/>
      <c r="G81" s="52"/>
      <c r="H81" s="52">
        <f t="shared" si="17"/>
        <v>7.0000000000000001E-3</v>
      </c>
      <c r="I81" s="80">
        <f t="shared" si="19"/>
        <v>4.3499999999999997E-2</v>
      </c>
      <c r="J81" s="76">
        <f t="shared" si="20"/>
        <v>4.3500000000000094E-2</v>
      </c>
    </row>
    <row r="82" spans="1:10" x14ac:dyDescent="0.25">
      <c r="A82" s="9"/>
      <c r="B82" s="59"/>
      <c r="D82" s="34">
        <f t="shared" si="14"/>
        <v>78</v>
      </c>
      <c r="E82" s="51">
        <f t="shared" si="16"/>
        <v>3.6499999999999998E-2</v>
      </c>
      <c r="F82" s="52"/>
      <c r="G82" s="52"/>
      <c r="H82" s="52">
        <f t="shared" si="17"/>
        <v>7.0000000000000001E-3</v>
      </c>
      <c r="I82" s="80">
        <f t="shared" si="19"/>
        <v>4.3499999999999997E-2</v>
      </c>
      <c r="J82" s="76">
        <f t="shared" si="20"/>
        <v>4.3500000000000316E-2</v>
      </c>
    </row>
    <row r="83" spans="1:10" x14ac:dyDescent="0.25">
      <c r="A83" s="9"/>
      <c r="B83" s="59"/>
      <c r="D83" s="34">
        <f t="shared" si="14"/>
        <v>79</v>
      </c>
      <c r="E83" s="51">
        <f t="shared" si="16"/>
        <v>3.6499999999999998E-2</v>
      </c>
      <c r="F83" s="52"/>
      <c r="G83" s="52"/>
      <c r="H83" s="52">
        <f t="shared" si="17"/>
        <v>7.0000000000000001E-3</v>
      </c>
      <c r="I83" s="80">
        <f t="shared" si="19"/>
        <v>4.3499999999999997E-2</v>
      </c>
      <c r="J83" s="76">
        <f t="shared" si="20"/>
        <v>4.3500000000000094E-2</v>
      </c>
    </row>
    <row r="84" spans="1:10" x14ac:dyDescent="0.25">
      <c r="A84" s="9"/>
      <c r="B84" s="59"/>
      <c r="D84" s="34">
        <f t="shared" si="14"/>
        <v>80</v>
      </c>
      <c r="E84" s="51">
        <f t="shared" si="16"/>
        <v>3.6499999999999998E-2</v>
      </c>
      <c r="F84" s="52"/>
      <c r="G84" s="52"/>
      <c r="H84" s="52">
        <f t="shared" si="17"/>
        <v>7.0000000000000001E-3</v>
      </c>
      <c r="I84" s="80">
        <f t="shared" si="19"/>
        <v>4.3499999999999997E-2</v>
      </c>
      <c r="J84" s="76">
        <f t="shared" si="20"/>
        <v>4.3500000000000094E-2</v>
      </c>
    </row>
    <row r="85" spans="1:10" x14ac:dyDescent="0.25">
      <c r="A85" s="9"/>
      <c r="B85" s="59"/>
      <c r="D85" s="34">
        <f t="shared" si="14"/>
        <v>81</v>
      </c>
      <c r="E85" s="51">
        <f t="shared" si="16"/>
        <v>3.6499999999999998E-2</v>
      </c>
      <c r="F85" s="52"/>
      <c r="G85" s="52"/>
      <c r="H85" s="52">
        <f t="shared" si="17"/>
        <v>7.0000000000000001E-3</v>
      </c>
      <c r="I85" s="80">
        <f t="shared" si="19"/>
        <v>4.3499999999999997E-2</v>
      </c>
      <c r="J85" s="76">
        <f t="shared" si="20"/>
        <v>4.3500000000000094E-2</v>
      </c>
    </row>
    <row r="86" spans="1:10" x14ac:dyDescent="0.25">
      <c r="A86" s="9"/>
      <c r="B86" s="59"/>
      <c r="D86" s="34">
        <f t="shared" si="14"/>
        <v>82</v>
      </c>
      <c r="E86" s="51">
        <f t="shared" si="16"/>
        <v>3.6499999999999998E-2</v>
      </c>
      <c r="F86" s="52"/>
      <c r="G86" s="52"/>
      <c r="H86" s="52">
        <f t="shared" si="17"/>
        <v>7.0000000000000001E-3</v>
      </c>
      <c r="I86" s="80">
        <f t="shared" si="19"/>
        <v>4.3499999999999997E-2</v>
      </c>
      <c r="J86" s="76">
        <f t="shared" si="20"/>
        <v>4.3500000000000094E-2</v>
      </c>
    </row>
    <row r="87" spans="1:10" x14ac:dyDescent="0.25">
      <c r="A87" s="9"/>
      <c r="B87" s="59"/>
      <c r="D87" s="34">
        <f t="shared" si="14"/>
        <v>83</v>
      </c>
      <c r="E87" s="51">
        <f t="shared" si="16"/>
        <v>3.6499999999999998E-2</v>
      </c>
      <c r="F87" s="52"/>
      <c r="G87" s="52"/>
      <c r="H87" s="52">
        <f t="shared" si="17"/>
        <v>7.0000000000000001E-3</v>
      </c>
      <c r="I87" s="80">
        <f t="shared" si="19"/>
        <v>4.3499999999999997E-2</v>
      </c>
      <c r="J87" s="76">
        <f t="shared" si="20"/>
        <v>4.3500000000000094E-2</v>
      </c>
    </row>
    <row r="88" spans="1:10" x14ac:dyDescent="0.25">
      <c r="A88" s="9"/>
      <c r="B88" s="59"/>
      <c r="D88" s="34">
        <f t="shared" si="14"/>
        <v>84</v>
      </c>
      <c r="E88" s="51">
        <f t="shared" si="16"/>
        <v>3.6499999999999998E-2</v>
      </c>
      <c r="F88" s="52"/>
      <c r="G88" s="52"/>
      <c r="H88" s="52">
        <f t="shared" si="17"/>
        <v>7.0000000000000001E-3</v>
      </c>
      <c r="I88" s="80">
        <f t="shared" si="19"/>
        <v>4.3499999999999997E-2</v>
      </c>
      <c r="J88" s="76">
        <f t="shared" si="20"/>
        <v>4.3499999999999872E-2</v>
      </c>
    </row>
    <row r="89" spans="1:10" x14ac:dyDescent="0.25">
      <c r="A89" s="9"/>
      <c r="B89" s="59"/>
      <c r="D89" s="34">
        <f t="shared" si="14"/>
        <v>85</v>
      </c>
      <c r="E89" s="51">
        <f t="shared" si="16"/>
        <v>3.6499999999999998E-2</v>
      </c>
      <c r="F89" s="52"/>
      <c r="G89" s="52"/>
      <c r="H89" s="52">
        <f t="shared" si="17"/>
        <v>7.0000000000000001E-3</v>
      </c>
      <c r="I89" s="80">
        <f t="shared" si="19"/>
        <v>4.3499999999999997E-2</v>
      </c>
      <c r="J89" s="76">
        <f t="shared" si="20"/>
        <v>4.3500000000000094E-2</v>
      </c>
    </row>
    <row r="90" spans="1:10" x14ac:dyDescent="0.25">
      <c r="A90" s="9"/>
      <c r="B90" s="59"/>
      <c r="D90" s="34">
        <f t="shared" si="14"/>
        <v>86</v>
      </c>
      <c r="E90" s="51">
        <f t="shared" si="16"/>
        <v>3.6499999999999998E-2</v>
      </c>
      <c r="F90" s="52"/>
      <c r="G90" s="52"/>
      <c r="H90" s="52">
        <f t="shared" si="17"/>
        <v>7.0000000000000001E-3</v>
      </c>
      <c r="I90" s="80">
        <f t="shared" si="19"/>
        <v>4.3499999999999997E-2</v>
      </c>
      <c r="J90" s="76">
        <f t="shared" si="20"/>
        <v>4.3500000000000316E-2</v>
      </c>
    </row>
    <row r="91" spans="1:10" x14ac:dyDescent="0.25">
      <c r="A91" s="9"/>
      <c r="B91" s="59"/>
      <c r="D91" s="34">
        <f t="shared" si="14"/>
        <v>87</v>
      </c>
      <c r="E91" s="51">
        <f t="shared" si="16"/>
        <v>3.6499999999999998E-2</v>
      </c>
      <c r="F91" s="52"/>
      <c r="G91" s="52"/>
      <c r="H91" s="52">
        <f t="shared" si="17"/>
        <v>7.0000000000000001E-3</v>
      </c>
      <c r="I91" s="80">
        <f t="shared" si="19"/>
        <v>4.3499999999999997E-2</v>
      </c>
      <c r="J91" s="76">
        <f t="shared" si="20"/>
        <v>4.3500000000000094E-2</v>
      </c>
    </row>
    <row r="92" spans="1:10" x14ac:dyDescent="0.25">
      <c r="A92" s="9"/>
      <c r="B92" s="59"/>
      <c r="D92" s="34">
        <f t="shared" si="14"/>
        <v>88</v>
      </c>
      <c r="E92" s="51">
        <f t="shared" si="16"/>
        <v>3.6499999999999998E-2</v>
      </c>
      <c r="F92" s="52"/>
      <c r="G92" s="52"/>
      <c r="H92" s="52">
        <f t="shared" si="17"/>
        <v>7.0000000000000001E-3</v>
      </c>
      <c r="I92" s="80">
        <f t="shared" si="19"/>
        <v>4.3499999999999997E-2</v>
      </c>
      <c r="J92" s="76">
        <f t="shared" si="20"/>
        <v>4.3500000000000094E-2</v>
      </c>
    </row>
    <row r="93" spans="1:10" x14ac:dyDescent="0.25">
      <c r="A93" s="9"/>
      <c r="B93" s="59"/>
      <c r="D93" s="34">
        <f t="shared" si="14"/>
        <v>89</v>
      </c>
      <c r="E93" s="51">
        <f t="shared" si="16"/>
        <v>3.6499999999999998E-2</v>
      </c>
      <c r="F93" s="52"/>
      <c r="G93" s="52"/>
      <c r="H93" s="52">
        <f t="shared" si="17"/>
        <v>7.0000000000000001E-3</v>
      </c>
      <c r="I93" s="80">
        <f t="shared" si="19"/>
        <v>4.3499999999999997E-2</v>
      </c>
      <c r="J93" s="76">
        <f t="shared" si="20"/>
        <v>4.3500000000000094E-2</v>
      </c>
    </row>
    <row r="94" spans="1:10" x14ac:dyDescent="0.25">
      <c r="A94" s="9"/>
      <c r="B94" s="59"/>
      <c r="D94" s="34">
        <f t="shared" si="14"/>
        <v>90</v>
      </c>
      <c r="E94" s="51">
        <f t="shared" si="16"/>
        <v>3.6499999999999998E-2</v>
      </c>
      <c r="F94" s="52"/>
      <c r="G94" s="52"/>
      <c r="H94" s="52">
        <f t="shared" si="17"/>
        <v>7.0000000000000001E-3</v>
      </c>
      <c r="I94" s="80">
        <f t="shared" si="19"/>
        <v>4.3499999999999997E-2</v>
      </c>
      <c r="J94" s="76">
        <f t="shared" si="20"/>
        <v>4.3500000000000094E-2</v>
      </c>
    </row>
    <row r="95" spans="1:10" x14ac:dyDescent="0.25">
      <c r="A95" s="9"/>
      <c r="B95" s="59"/>
      <c r="D95" s="34">
        <f t="shared" si="14"/>
        <v>91</v>
      </c>
      <c r="E95" s="51">
        <f t="shared" si="16"/>
        <v>3.6499999999999998E-2</v>
      </c>
      <c r="F95" s="52"/>
      <c r="G95" s="52"/>
      <c r="H95" s="52">
        <f t="shared" si="17"/>
        <v>7.0000000000000001E-3</v>
      </c>
      <c r="I95" s="80">
        <f t="shared" si="19"/>
        <v>4.3499999999999997E-2</v>
      </c>
      <c r="J95" s="76">
        <f t="shared" si="20"/>
        <v>4.3500000000000094E-2</v>
      </c>
    </row>
    <row r="96" spans="1:10" x14ac:dyDescent="0.25">
      <c r="A96" s="9"/>
      <c r="B96" s="59"/>
      <c r="D96" s="34">
        <f t="shared" si="14"/>
        <v>92</v>
      </c>
      <c r="E96" s="51">
        <f t="shared" si="16"/>
        <v>3.6499999999999998E-2</v>
      </c>
      <c r="F96" s="52"/>
      <c r="G96" s="52"/>
      <c r="H96" s="52">
        <f t="shared" si="17"/>
        <v>7.0000000000000001E-3</v>
      </c>
      <c r="I96" s="80">
        <f t="shared" si="19"/>
        <v>4.3499999999999997E-2</v>
      </c>
      <c r="J96" s="76">
        <f t="shared" si="20"/>
        <v>4.3500000000000094E-2</v>
      </c>
    </row>
    <row r="97" spans="1:10" x14ac:dyDescent="0.25">
      <c r="A97" s="9"/>
      <c r="B97" s="59"/>
      <c r="D97" s="34">
        <f t="shared" si="14"/>
        <v>93</v>
      </c>
      <c r="E97" s="51">
        <f t="shared" si="16"/>
        <v>3.6499999999999998E-2</v>
      </c>
      <c r="F97" s="52"/>
      <c r="G97" s="52"/>
      <c r="H97" s="52">
        <f t="shared" si="17"/>
        <v>7.0000000000000001E-3</v>
      </c>
      <c r="I97" s="80">
        <f t="shared" si="19"/>
        <v>4.3499999999999997E-2</v>
      </c>
      <c r="J97" s="76">
        <f t="shared" si="20"/>
        <v>4.3499999999999872E-2</v>
      </c>
    </row>
    <row r="98" spans="1:10" x14ac:dyDescent="0.25">
      <c r="A98" s="9"/>
      <c r="B98" s="59"/>
      <c r="D98" s="34">
        <f t="shared" si="14"/>
        <v>94</v>
      </c>
      <c r="E98" s="51">
        <f t="shared" si="16"/>
        <v>3.6499999999999998E-2</v>
      </c>
      <c r="F98" s="52"/>
      <c r="G98" s="52"/>
      <c r="H98" s="52">
        <f t="shared" si="17"/>
        <v>7.0000000000000001E-3</v>
      </c>
      <c r="I98" s="80">
        <f t="shared" si="19"/>
        <v>4.3499999999999997E-2</v>
      </c>
      <c r="J98" s="76">
        <f t="shared" si="20"/>
        <v>4.3500000000000316E-2</v>
      </c>
    </row>
    <row r="99" spans="1:10" x14ac:dyDescent="0.25">
      <c r="A99" s="9"/>
      <c r="B99" s="59"/>
      <c r="D99" s="34">
        <f t="shared" si="14"/>
        <v>95</v>
      </c>
      <c r="E99" s="51">
        <f t="shared" ref="E99:E104" si="21">IF(D99&gt;=$B$7,$B$6,($B$6-$E$34)/($B$7-$B$5)+E98)</f>
        <v>3.6499999999999998E-2</v>
      </c>
      <c r="F99" s="52"/>
      <c r="G99" s="52"/>
      <c r="H99" s="52">
        <f t="shared" ref="H99:H104" si="22">IF(D99&gt;=$B$7,$B$10,($B$10-$H$34)/($B$7-$B$5)+H98)</f>
        <v>7.0000000000000001E-3</v>
      </c>
      <c r="I99" s="80">
        <f t="shared" si="19"/>
        <v>4.3499999999999997E-2</v>
      </c>
      <c r="J99" s="76">
        <f t="shared" si="20"/>
        <v>4.3500000000000094E-2</v>
      </c>
    </row>
    <row r="100" spans="1:10" x14ac:dyDescent="0.25">
      <c r="A100" s="9"/>
      <c r="B100" s="59"/>
      <c r="D100" s="34">
        <f t="shared" ref="D100:D104" si="23">D99+1</f>
        <v>96</v>
      </c>
      <c r="E100" s="51">
        <f t="shared" si="21"/>
        <v>3.6499999999999998E-2</v>
      </c>
      <c r="F100" s="52"/>
      <c r="G100" s="52"/>
      <c r="H100" s="52">
        <f t="shared" si="22"/>
        <v>7.0000000000000001E-3</v>
      </c>
      <c r="I100" s="80">
        <f t="shared" si="19"/>
        <v>4.3499999999999997E-2</v>
      </c>
      <c r="J100" s="76">
        <f t="shared" si="20"/>
        <v>4.3500000000000094E-2</v>
      </c>
    </row>
    <row r="101" spans="1:10" x14ac:dyDescent="0.25">
      <c r="A101" s="9"/>
      <c r="B101" s="59"/>
      <c r="D101" s="34">
        <f t="shared" si="23"/>
        <v>97</v>
      </c>
      <c r="E101" s="51">
        <f t="shared" si="21"/>
        <v>3.6499999999999998E-2</v>
      </c>
      <c r="F101" s="52"/>
      <c r="G101" s="52"/>
      <c r="H101" s="52">
        <f t="shared" si="22"/>
        <v>7.0000000000000001E-3</v>
      </c>
      <c r="I101" s="80">
        <f t="shared" si="19"/>
        <v>4.3499999999999997E-2</v>
      </c>
      <c r="J101" s="76">
        <f t="shared" si="20"/>
        <v>4.3500000000000094E-2</v>
      </c>
    </row>
    <row r="102" spans="1:10" x14ac:dyDescent="0.25">
      <c r="A102" s="9"/>
      <c r="B102" s="59"/>
      <c r="D102" s="34">
        <f t="shared" si="23"/>
        <v>98</v>
      </c>
      <c r="E102" s="51">
        <f t="shared" si="21"/>
        <v>3.6499999999999998E-2</v>
      </c>
      <c r="F102" s="52"/>
      <c r="G102" s="52"/>
      <c r="H102" s="52">
        <f t="shared" si="22"/>
        <v>7.0000000000000001E-3</v>
      </c>
      <c r="I102" s="80">
        <f t="shared" si="19"/>
        <v>4.3499999999999997E-2</v>
      </c>
      <c r="J102" s="76">
        <f t="shared" si="20"/>
        <v>4.3500000000000094E-2</v>
      </c>
    </row>
    <row r="103" spans="1:10" x14ac:dyDescent="0.25">
      <c r="A103" s="9"/>
      <c r="B103" s="59"/>
      <c r="D103" s="34">
        <f t="shared" si="23"/>
        <v>99</v>
      </c>
      <c r="E103" s="51">
        <f t="shared" si="21"/>
        <v>3.6499999999999998E-2</v>
      </c>
      <c r="F103" s="52"/>
      <c r="G103" s="52"/>
      <c r="H103" s="52">
        <f t="shared" si="22"/>
        <v>7.0000000000000001E-3</v>
      </c>
      <c r="I103" s="80">
        <f t="shared" si="19"/>
        <v>4.3499999999999997E-2</v>
      </c>
      <c r="J103" s="76">
        <f t="shared" si="20"/>
        <v>4.3500000000000094E-2</v>
      </c>
    </row>
    <row r="104" spans="1:10" x14ac:dyDescent="0.25">
      <c r="A104" s="9"/>
      <c r="B104" s="59"/>
      <c r="D104" s="35">
        <f t="shared" si="23"/>
        <v>100</v>
      </c>
      <c r="E104" s="53">
        <f t="shared" si="21"/>
        <v>3.6499999999999998E-2</v>
      </c>
      <c r="F104" s="54"/>
      <c r="G104" s="54"/>
      <c r="H104" s="54">
        <f t="shared" si="22"/>
        <v>7.0000000000000001E-3</v>
      </c>
      <c r="I104" s="81">
        <f t="shared" si="19"/>
        <v>4.3499999999999997E-2</v>
      </c>
      <c r="J104" s="77">
        <f t="shared" si="20"/>
        <v>4.3500000000000316E-2</v>
      </c>
    </row>
  </sheetData>
  <mergeCells count="4">
    <mergeCell ref="L38:Y41"/>
    <mergeCell ref="L42:Y44"/>
    <mergeCell ref="L45:Y48"/>
    <mergeCell ref="L49:Y54"/>
  </mergeCells>
  <pageMargins left="0.7" right="0.7" top="0.75" bottom="0.75" header="0.3" footer="0.3"/>
  <pageSetup orientation="portrait" r:id="rId1"/>
  <ignoredErrors>
    <ignoredError sqref="H3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45615-F124-4F55-9F86-55C9A44C79A8}">
  <sheetPr codeName="Sheet6"/>
  <dimension ref="A1:Y104"/>
  <sheetViews>
    <sheetView zoomScaleNormal="100" workbookViewId="0">
      <selection activeCell="A2" sqref="A2"/>
    </sheetView>
  </sheetViews>
  <sheetFormatPr defaultRowHeight="15" x14ac:dyDescent="0.25"/>
  <cols>
    <col min="1" max="1" width="34.7109375" style="3" customWidth="1"/>
    <col min="2" max="2" width="22.140625" style="3" customWidth="1"/>
    <col min="4" max="10" width="11.28515625" customWidth="1"/>
  </cols>
  <sheetData>
    <row r="1" spans="1:23" ht="21" x14ac:dyDescent="0.35">
      <c r="A1" s="60" t="s">
        <v>35</v>
      </c>
    </row>
    <row r="2" spans="1:23" x14ac:dyDescent="0.25">
      <c r="A2" s="17" t="s">
        <v>43</v>
      </c>
      <c r="B2" s="7">
        <f>Liquid_Reference_Curve!E1</f>
        <v>45807</v>
      </c>
    </row>
    <row r="3" spans="1:23" x14ac:dyDescent="0.25">
      <c r="A3" s="17"/>
      <c r="B3" s="7"/>
      <c r="D3" s="47" t="s">
        <v>34</v>
      </c>
      <c r="E3" s="48"/>
      <c r="F3" s="48"/>
      <c r="G3" s="48"/>
      <c r="H3" s="48"/>
      <c r="I3" s="49"/>
      <c r="J3" s="49"/>
      <c r="L3" s="40" t="s">
        <v>19</v>
      </c>
      <c r="M3" s="41"/>
      <c r="N3" s="41"/>
      <c r="O3" s="41"/>
      <c r="P3" s="42"/>
      <c r="R3" s="43" t="s">
        <v>21</v>
      </c>
      <c r="S3" s="44"/>
      <c r="T3" s="44"/>
      <c r="U3" s="44"/>
      <c r="V3" s="44"/>
      <c r="W3" s="50"/>
    </row>
    <row r="4" spans="1:23" ht="46.5" customHeight="1" x14ac:dyDescent="0.25">
      <c r="A4" s="17" t="s">
        <v>42</v>
      </c>
      <c r="B4"/>
      <c r="D4" s="36" t="s">
        <v>20</v>
      </c>
      <c r="E4" s="45" t="s">
        <v>19</v>
      </c>
      <c r="F4" s="46" t="s">
        <v>23</v>
      </c>
      <c r="G4" s="46" t="s">
        <v>24</v>
      </c>
      <c r="H4" s="46" t="s">
        <v>26</v>
      </c>
      <c r="I4" s="79" t="s">
        <v>18</v>
      </c>
      <c r="J4" s="78" t="s">
        <v>36</v>
      </c>
      <c r="L4" s="36" t="s">
        <v>20</v>
      </c>
      <c r="M4" s="37" t="s">
        <v>15</v>
      </c>
      <c r="N4" s="37" t="s">
        <v>16</v>
      </c>
      <c r="O4" s="37" t="s">
        <v>17</v>
      </c>
      <c r="P4" s="38" t="s">
        <v>18</v>
      </c>
      <c r="Q4" s="29"/>
      <c r="R4" s="36" t="s">
        <v>20</v>
      </c>
      <c r="S4" s="37" t="s">
        <v>15</v>
      </c>
      <c r="T4" s="37" t="s">
        <v>16</v>
      </c>
      <c r="U4" s="37" t="s">
        <v>17</v>
      </c>
      <c r="V4" s="56" t="s">
        <v>18</v>
      </c>
      <c r="W4" s="55" t="s">
        <v>22</v>
      </c>
    </row>
    <row r="5" spans="1:23" x14ac:dyDescent="0.25">
      <c r="A5" s="64" t="s">
        <v>5</v>
      </c>
      <c r="B5" s="23">
        <v>30</v>
      </c>
      <c r="D5" s="33">
        <v>1</v>
      </c>
      <c r="E5" s="51">
        <f>P5</f>
        <v>2.5999078376604201E-2</v>
      </c>
      <c r="F5" s="52">
        <f>W5*$B$8</f>
        <v>3.9280385662271268E-3</v>
      </c>
      <c r="G5" s="52">
        <f>$B$9</f>
        <v>5.0000000000000001E-3</v>
      </c>
      <c r="H5" s="52">
        <f>F5+G5</f>
        <v>8.9280385662271269E-3</v>
      </c>
      <c r="I5" s="80">
        <f>E5+H5</f>
        <v>3.4927116942831328E-2</v>
      </c>
      <c r="J5" s="76">
        <f>I5</f>
        <v>3.4927116942831328E-2</v>
      </c>
      <c r="L5" s="33">
        <v>1</v>
      </c>
      <c r="M5" s="70">
        <f t="shared" ref="M5:M34" si="0">VLOOKUP(L5,market_curves,2,FALSE)</f>
        <v>2.5999078376604201E-2</v>
      </c>
      <c r="N5" s="39">
        <f>1/(1+P5)^L5</f>
        <v>0.97465974490177765</v>
      </c>
      <c r="O5" s="30"/>
      <c r="P5" s="71">
        <f>M5</f>
        <v>2.5999078376604201E-2</v>
      </c>
      <c r="R5" s="33">
        <v>1</v>
      </c>
      <c r="S5" s="70">
        <f t="shared" ref="S5:S34" si="1">(VLOOKUP(R5,market_curves,4,FALSE)+VLOOKUP(R5,market_curves,5,FALSE))/2</f>
        <v>3.1610562042642953E-2</v>
      </c>
      <c r="T5" s="39">
        <f>1/(1+V5)^R5</f>
        <v>0.96935804730415664</v>
      </c>
      <c r="U5" s="39"/>
      <c r="V5" s="72">
        <f>S5</f>
        <v>3.1610562042642953E-2</v>
      </c>
      <c r="W5" s="75">
        <f>V5-P5</f>
        <v>5.6114836660387524E-3</v>
      </c>
    </row>
    <row r="6" spans="1:23" x14ac:dyDescent="0.25">
      <c r="A6" s="65" t="s">
        <v>6</v>
      </c>
      <c r="B6" s="24">
        <v>3.6499999999999998E-2</v>
      </c>
      <c r="D6" s="34">
        <v>2</v>
      </c>
      <c r="E6" s="51">
        <f t="shared" ref="E6:E34" si="2">P6</f>
        <v>2.5918963608293266E-2</v>
      </c>
      <c r="F6" s="52">
        <f t="shared" ref="F6:F34" si="3">W6*$B$8</f>
        <v>5.2930824353297316E-3</v>
      </c>
      <c r="G6" s="52">
        <f t="shared" ref="G6:G34" si="4">$B$9</f>
        <v>5.0000000000000001E-3</v>
      </c>
      <c r="H6" s="52">
        <f t="shared" ref="H6:H34" si="5">F6+G6</f>
        <v>1.0293082435329733E-2</v>
      </c>
      <c r="I6" s="80">
        <f t="shared" ref="I6:I69" si="6">E6+H6</f>
        <v>3.6212046043622999E-2</v>
      </c>
      <c r="J6" s="76">
        <f t="shared" ref="J6:J69" si="7">((1+I6)^D6)/((1+I5)^D5)-1</f>
        <v>3.7498570467183745E-2</v>
      </c>
      <c r="L6" s="34">
        <v>2</v>
      </c>
      <c r="M6" s="51">
        <f t="shared" si="0"/>
        <v>2.5919988531680982E-2</v>
      </c>
      <c r="N6" s="31">
        <f>1/(1+P6)^L6</f>
        <v>0.95010999053144429</v>
      </c>
      <c r="O6" s="31">
        <f>M6*SUM($N$5:N5)</f>
        <v>2.5263169410145187E-2</v>
      </c>
      <c r="P6" s="57">
        <f>((1+M6)/(1-O6))^(1/L6)-1</f>
        <v>2.5918963608293266E-2</v>
      </c>
      <c r="R6" s="34">
        <v>2</v>
      </c>
      <c r="S6" s="51">
        <f t="shared" si="1"/>
        <v>3.344969451964408E-2</v>
      </c>
      <c r="T6" s="31">
        <f>1/(1+V6)^R6</f>
        <v>0.93625773423567948</v>
      </c>
      <c r="U6" s="31">
        <f>S6*SUM($T$5:T5)</f>
        <v>3.2424730562482733E-2</v>
      </c>
      <c r="V6" s="73">
        <f>((1+S6)/(1-U6))^(1/R6)-1</f>
        <v>3.3480509944478598E-2</v>
      </c>
      <c r="W6" s="76">
        <f t="shared" ref="W6:W34" si="8">V6-P6</f>
        <v>7.5615463361853319E-3</v>
      </c>
    </row>
    <row r="7" spans="1:23" x14ac:dyDescent="0.25">
      <c r="A7" s="65" t="s">
        <v>7</v>
      </c>
      <c r="B7" s="25">
        <v>70</v>
      </c>
      <c r="D7" s="34">
        <v>3</v>
      </c>
      <c r="E7" s="51">
        <f t="shared" si="2"/>
        <v>2.6620272355827312E-2</v>
      </c>
      <c r="F7" s="52">
        <f t="shared" si="3"/>
        <v>5.9915631617375002E-3</v>
      </c>
      <c r="G7" s="52">
        <f t="shared" si="4"/>
        <v>5.0000000000000001E-3</v>
      </c>
      <c r="H7" s="52">
        <f t="shared" si="5"/>
        <v>1.0991563161737501E-2</v>
      </c>
      <c r="I7" s="80">
        <f t="shared" si="6"/>
        <v>3.7611835517564814E-2</v>
      </c>
      <c r="J7" s="76">
        <f t="shared" si="7"/>
        <v>4.0417089827599062E-2</v>
      </c>
      <c r="L7" s="34">
        <v>3</v>
      </c>
      <c r="M7" s="51">
        <f t="shared" si="0"/>
        <v>2.6602636923742651E-2</v>
      </c>
      <c r="N7" s="31">
        <f t="shared" ref="N7:N34" si="9">1/(1+P7)^L7</f>
        <v>0.92420963617390339</v>
      </c>
      <c r="O7" s="31">
        <f>M7*SUM($N$5:N6)</f>
        <v>5.1203950433538203E-2</v>
      </c>
      <c r="P7" s="57">
        <f t="shared" ref="P7:P34" si="10">((1+M7)/(1-O7))^(1/L7)-1</f>
        <v>2.6620272355827312E-2</v>
      </c>
      <c r="R7" s="34">
        <v>3</v>
      </c>
      <c r="S7" s="51">
        <f t="shared" si="1"/>
        <v>3.5099275800259733E-2</v>
      </c>
      <c r="T7" s="31">
        <f t="shared" ref="T7:T34" si="11">1/(1+V7)^R7</f>
        <v>0.90147320931414321</v>
      </c>
      <c r="U7" s="31">
        <f>S7*SUM($T$5:T6)</f>
        <v>6.6885733885594198E-2</v>
      </c>
      <c r="V7" s="73">
        <f t="shared" ref="V7:V34" si="12">((1+S7)/(1-U7))^(1/R7)-1</f>
        <v>3.5179648301166599E-2</v>
      </c>
      <c r="W7" s="76">
        <f t="shared" si="8"/>
        <v>8.559375945339287E-3</v>
      </c>
    </row>
    <row r="8" spans="1:23" x14ac:dyDescent="0.25">
      <c r="A8" s="65" t="s">
        <v>8</v>
      </c>
      <c r="B8" s="26">
        <v>0.7</v>
      </c>
      <c r="D8" s="34">
        <v>4</v>
      </c>
      <c r="E8" s="51">
        <f t="shared" si="2"/>
        <v>2.7637110885855742E-2</v>
      </c>
      <c r="F8" s="52">
        <f t="shared" si="3"/>
        <v>6.5778368590378548E-3</v>
      </c>
      <c r="G8" s="52">
        <f t="shared" si="4"/>
        <v>5.0000000000000001E-3</v>
      </c>
      <c r="H8" s="52">
        <f t="shared" si="5"/>
        <v>1.1577836859037856E-2</v>
      </c>
      <c r="I8" s="80">
        <f t="shared" si="6"/>
        <v>3.9214947744893598E-2</v>
      </c>
      <c r="J8" s="76">
        <f t="shared" si="7"/>
        <v>4.4039160607849626E-2</v>
      </c>
      <c r="L8" s="34">
        <v>4</v>
      </c>
      <c r="M8" s="51">
        <f t="shared" si="0"/>
        <v>2.7582003179710046E-2</v>
      </c>
      <c r="N8" s="31">
        <f t="shared" si="9"/>
        <v>0.89668701773892445</v>
      </c>
      <c r="O8" s="31">
        <f>M8*SUM($N$5:N7)</f>
        <v>7.8580558086596058E-2</v>
      </c>
      <c r="P8" s="57">
        <f t="shared" si="10"/>
        <v>2.7637110885855742E-2</v>
      </c>
      <c r="R8" s="34">
        <v>4</v>
      </c>
      <c r="S8" s="51">
        <f t="shared" si="1"/>
        <v>3.6869591967803594E-2</v>
      </c>
      <c r="T8" s="31">
        <f t="shared" si="11"/>
        <v>0.86462538899273456</v>
      </c>
      <c r="U8" s="31">
        <f>S8*SUM($T$5:T7)</f>
        <v>0.10349622571009977</v>
      </c>
      <c r="V8" s="73">
        <f t="shared" si="12"/>
        <v>3.703402068448125E-2</v>
      </c>
      <c r="W8" s="76">
        <f t="shared" si="8"/>
        <v>9.3969097986255079E-3</v>
      </c>
    </row>
    <row r="9" spans="1:23" x14ac:dyDescent="0.25">
      <c r="A9" s="65" t="s">
        <v>9</v>
      </c>
      <c r="B9" s="24">
        <v>5.0000000000000001E-3</v>
      </c>
      <c r="D9" s="34">
        <v>5</v>
      </c>
      <c r="E9" s="51">
        <f t="shared" si="2"/>
        <v>2.8723623836457435E-2</v>
      </c>
      <c r="F9" s="52">
        <f t="shared" si="3"/>
        <v>7.1366571182889908E-3</v>
      </c>
      <c r="G9" s="52">
        <f t="shared" si="4"/>
        <v>5.0000000000000001E-3</v>
      </c>
      <c r="H9" s="52">
        <f t="shared" si="5"/>
        <v>1.2136657118288992E-2</v>
      </c>
      <c r="I9" s="80">
        <f t="shared" si="6"/>
        <v>4.0860280954746427E-2</v>
      </c>
      <c r="J9" s="76">
        <f t="shared" si="7"/>
        <v>4.7467704746864348E-2</v>
      </c>
      <c r="L9" s="34">
        <v>5</v>
      </c>
      <c r="M9" s="51">
        <f t="shared" si="0"/>
        <v>2.8616573626900843E-2</v>
      </c>
      <c r="N9" s="31">
        <f t="shared" si="9"/>
        <v>0.86797343624302847</v>
      </c>
      <c r="O9" s="31">
        <f>M9*SUM($N$5:N8)</f>
        <v>0.10718813801252908</v>
      </c>
      <c r="P9" s="57">
        <f t="shared" si="10"/>
        <v>2.8723623836457435E-2</v>
      </c>
      <c r="R9" s="34">
        <v>5</v>
      </c>
      <c r="S9" s="51">
        <f t="shared" si="1"/>
        <v>3.8637195288105941E-2</v>
      </c>
      <c r="T9" s="31">
        <f t="shared" si="11"/>
        <v>0.82621271253980022</v>
      </c>
      <c r="U9" s="31">
        <f>S9*SUM($T$5:T8)</f>
        <v>0.14186474553628428</v>
      </c>
      <c r="V9" s="73">
        <f t="shared" si="12"/>
        <v>3.8918848291155994E-2</v>
      </c>
      <c r="W9" s="76">
        <f t="shared" si="8"/>
        <v>1.0195224454698559E-2</v>
      </c>
    </row>
    <row r="10" spans="1:23" x14ac:dyDescent="0.25">
      <c r="A10" s="65" t="s">
        <v>10</v>
      </c>
      <c r="B10" s="24">
        <v>1.4999999999999999E-2</v>
      </c>
      <c r="D10" s="34">
        <v>6</v>
      </c>
      <c r="E10" s="51">
        <f t="shared" si="2"/>
        <v>2.9757519880599714E-2</v>
      </c>
      <c r="F10" s="52">
        <f t="shared" si="3"/>
        <v>7.6966882423024734E-3</v>
      </c>
      <c r="G10" s="52">
        <f t="shared" si="4"/>
        <v>5.0000000000000001E-3</v>
      </c>
      <c r="H10" s="52">
        <f t="shared" si="5"/>
        <v>1.2696688242302474E-2</v>
      </c>
      <c r="I10" s="80">
        <f t="shared" si="6"/>
        <v>4.2454208122902189E-2</v>
      </c>
      <c r="J10" s="76">
        <f t="shared" si="7"/>
        <v>5.0460531844597423E-2</v>
      </c>
      <c r="L10" s="34">
        <v>6</v>
      </c>
      <c r="M10" s="51">
        <f t="shared" si="0"/>
        <v>2.9589637375279976E-2</v>
      </c>
      <c r="N10" s="31">
        <f t="shared" si="9"/>
        <v>0.83866818316269987</v>
      </c>
      <c r="O10" s="31">
        <f>M10*SUM($N$5:N9)</f>
        <v>0.1365159294193308</v>
      </c>
      <c r="P10" s="57">
        <f t="shared" si="10"/>
        <v>2.9757519880599714E-2</v>
      </c>
      <c r="R10" s="34">
        <v>6</v>
      </c>
      <c r="S10" s="51">
        <f t="shared" si="1"/>
        <v>4.0324783769395856E-2</v>
      </c>
      <c r="T10" s="31">
        <f t="shared" si="11"/>
        <v>0.78689085885554233</v>
      </c>
      <c r="U10" s="31">
        <f>S10*SUM($T$5:T9)</f>
        <v>0.18137793741099359</v>
      </c>
      <c r="V10" s="73">
        <f t="shared" si="12"/>
        <v>4.0752788798174677E-2</v>
      </c>
      <c r="W10" s="76">
        <f t="shared" si="8"/>
        <v>1.0995268917574963E-2</v>
      </c>
    </row>
    <row r="11" spans="1:23" x14ac:dyDescent="0.25">
      <c r="A11" s="66" t="s">
        <v>11</v>
      </c>
      <c r="B11" s="27" t="s">
        <v>12</v>
      </c>
      <c r="D11" s="34">
        <v>7</v>
      </c>
      <c r="E11" s="51">
        <f t="shared" si="2"/>
        <v>3.0684865372467618E-2</v>
      </c>
      <c r="F11" s="52">
        <f t="shared" si="3"/>
        <v>8.2595792941354551E-3</v>
      </c>
      <c r="G11" s="52">
        <f t="shared" si="4"/>
        <v>5.0000000000000001E-3</v>
      </c>
      <c r="H11" s="52">
        <f t="shared" si="5"/>
        <v>1.3259579294135456E-2</v>
      </c>
      <c r="I11" s="80">
        <f t="shared" si="6"/>
        <v>4.3944444666603077E-2</v>
      </c>
      <c r="J11" s="76">
        <f t="shared" si="7"/>
        <v>5.2930708276616834E-2</v>
      </c>
      <c r="L11" s="34">
        <v>7</v>
      </c>
      <c r="M11" s="51">
        <f t="shared" si="0"/>
        <v>3.0452624324288635E-2</v>
      </c>
      <c r="N11" s="31">
        <f t="shared" si="9"/>
        <v>0.80931708340889219</v>
      </c>
      <c r="O11" s="31">
        <f>M11*SUM($N$5:N10)</f>
        <v>0.16603708749082813</v>
      </c>
      <c r="P11" s="57">
        <f t="shared" si="10"/>
        <v>3.0684865372467618E-2</v>
      </c>
      <c r="R11" s="34">
        <v>7</v>
      </c>
      <c r="S11" s="51">
        <f t="shared" si="1"/>
        <v>4.1886930410280021E-2</v>
      </c>
      <c r="T11" s="31">
        <f t="shared" si="11"/>
        <v>0.74733176462700235</v>
      </c>
      <c r="U11" s="31">
        <f>S11*SUM($T$5:T10)</f>
        <v>0.22136480175467463</v>
      </c>
      <c r="V11" s="73">
        <f t="shared" si="12"/>
        <v>4.2484264364089697E-2</v>
      </c>
      <c r="W11" s="76">
        <f t="shared" si="8"/>
        <v>1.1799398991622079E-2</v>
      </c>
    </row>
    <row r="12" spans="1:23" x14ac:dyDescent="0.25">
      <c r="D12" s="34">
        <v>8</v>
      </c>
      <c r="E12" s="51">
        <f t="shared" si="2"/>
        <v>3.1488586962744369E-2</v>
      </c>
      <c r="F12" s="52">
        <f t="shared" si="3"/>
        <v>8.8155173984024275E-3</v>
      </c>
      <c r="G12" s="52">
        <f t="shared" si="4"/>
        <v>5.0000000000000001E-3</v>
      </c>
      <c r="H12" s="52">
        <f t="shared" si="5"/>
        <v>1.3815517398402428E-2</v>
      </c>
      <c r="I12" s="80">
        <f t="shared" si="6"/>
        <v>4.5304104361146798E-2</v>
      </c>
      <c r="J12" s="76">
        <f t="shared" si="7"/>
        <v>5.4871435538805802E-2</v>
      </c>
      <c r="L12" s="34">
        <v>8</v>
      </c>
      <c r="M12" s="51">
        <f t="shared" si="0"/>
        <v>3.1192809579912995E-2</v>
      </c>
      <c r="N12" s="31">
        <f t="shared" si="9"/>
        <v>0.78034128376752143</v>
      </c>
      <c r="O12" s="31">
        <f>M12*SUM($N$5:N11)</f>
        <v>0.19531767916057297</v>
      </c>
      <c r="P12" s="57">
        <f t="shared" si="10"/>
        <v>3.1488586962744369E-2</v>
      </c>
      <c r="R12" s="34">
        <v>8</v>
      </c>
      <c r="S12" s="51">
        <f t="shared" si="1"/>
        <v>4.3299952517015239E-2</v>
      </c>
      <c r="T12" s="31">
        <f t="shared" si="11"/>
        <v>0.70814553565820626</v>
      </c>
      <c r="U12" s="31">
        <f>S12*SUM($T$5:T11)</f>
        <v>0.26119179627265721</v>
      </c>
      <c r="V12" s="73">
        <f t="shared" si="12"/>
        <v>4.408218324617641E-2</v>
      </c>
      <c r="W12" s="76">
        <f t="shared" si="8"/>
        <v>1.259359628343204E-2</v>
      </c>
    </row>
    <row r="13" spans="1:23" x14ac:dyDescent="0.25">
      <c r="A13" s="9"/>
      <c r="B13" s="59"/>
      <c r="D13" s="34">
        <v>9</v>
      </c>
      <c r="E13" s="51">
        <f t="shared" si="2"/>
        <v>3.2170586447335614E-2</v>
      </c>
      <c r="F13" s="52">
        <f t="shared" si="3"/>
        <v>9.3512770213038492E-3</v>
      </c>
      <c r="G13" s="52">
        <f t="shared" si="4"/>
        <v>5.0000000000000001E-3</v>
      </c>
      <c r="H13" s="52">
        <f t="shared" si="5"/>
        <v>1.435127702130385E-2</v>
      </c>
      <c r="I13" s="80">
        <f t="shared" si="6"/>
        <v>4.6521863468639464E-2</v>
      </c>
      <c r="J13" s="76">
        <f t="shared" si="7"/>
        <v>5.6315147370683327E-2</v>
      </c>
      <c r="L13" s="34">
        <v>9</v>
      </c>
      <c r="M13" s="51">
        <f t="shared" si="0"/>
        <v>3.1815164534252371E-2</v>
      </c>
      <c r="N13" s="31">
        <f t="shared" si="9"/>
        <v>0.75203263896148431</v>
      </c>
      <c r="O13" s="31">
        <f>M13*SUM($N$5:N12)</f>
        <v>0.22404131889482831</v>
      </c>
      <c r="P13" s="57">
        <f t="shared" si="10"/>
        <v>3.2170586447335614E-2</v>
      </c>
      <c r="R13" s="34">
        <v>9</v>
      </c>
      <c r="S13" s="51">
        <f t="shared" si="1"/>
        <v>4.455473527331888E-2</v>
      </c>
      <c r="T13" s="31">
        <f t="shared" si="11"/>
        <v>0.66984324112140847</v>
      </c>
      <c r="U13" s="31">
        <f>S13*SUM($T$5:T12)</f>
        <v>0.30031207059580556</v>
      </c>
      <c r="V13" s="73">
        <f t="shared" si="12"/>
        <v>4.5529553620626828E-2</v>
      </c>
      <c r="W13" s="76">
        <f t="shared" si="8"/>
        <v>1.3358967173291214E-2</v>
      </c>
    </row>
    <row r="14" spans="1:23" x14ac:dyDescent="0.25">
      <c r="A14" s="9"/>
      <c r="B14" s="59"/>
      <c r="D14" s="34">
        <v>10</v>
      </c>
      <c r="E14" s="51">
        <f t="shared" si="2"/>
        <v>3.27416980659756E-2</v>
      </c>
      <c r="F14" s="52">
        <f t="shared" si="3"/>
        <v>9.854150523123861E-3</v>
      </c>
      <c r="G14" s="52">
        <f t="shared" si="4"/>
        <v>5.0000000000000001E-3</v>
      </c>
      <c r="H14" s="52">
        <f t="shared" si="5"/>
        <v>1.485415052312386E-2</v>
      </c>
      <c r="I14" s="80">
        <f t="shared" si="6"/>
        <v>4.759584858909946E-2</v>
      </c>
      <c r="J14" s="76">
        <f t="shared" si="7"/>
        <v>5.7311448257000297E-2</v>
      </c>
      <c r="L14" s="34">
        <v>10</v>
      </c>
      <c r="M14" s="51">
        <f t="shared" si="0"/>
        <v>3.2332384461579045E-2</v>
      </c>
      <c r="N14" s="31">
        <f t="shared" si="9"/>
        <v>0.72457421525872678</v>
      </c>
      <c r="O14" s="31">
        <f>M14*SUM($N$5:N13)</f>
        <v>0.25199857264258135</v>
      </c>
      <c r="P14" s="57">
        <f t="shared" si="10"/>
        <v>3.27416980659756E-2</v>
      </c>
      <c r="R14" s="34">
        <v>10</v>
      </c>
      <c r="S14" s="51">
        <f t="shared" si="1"/>
        <v>4.5651672404476429E-2</v>
      </c>
      <c r="T14" s="31">
        <f t="shared" si="11"/>
        <v>0.6328252538822885</v>
      </c>
      <c r="U14" s="31">
        <f>S14*SUM($T$5:T13)</f>
        <v>0.33828521493819796</v>
      </c>
      <c r="V14" s="73">
        <f t="shared" si="12"/>
        <v>4.6819055956152544E-2</v>
      </c>
      <c r="W14" s="76">
        <f t="shared" si="8"/>
        <v>1.4077357890176945E-2</v>
      </c>
    </row>
    <row r="15" spans="1:23" x14ac:dyDescent="0.25">
      <c r="A15" s="9"/>
      <c r="B15" s="59"/>
      <c r="D15" s="34">
        <v>11</v>
      </c>
      <c r="E15" s="51">
        <f t="shared" si="2"/>
        <v>3.3216171065199918E-2</v>
      </c>
      <c r="F15" s="52">
        <f t="shared" si="3"/>
        <v>1.0313648715164957E-2</v>
      </c>
      <c r="G15" s="52">
        <f t="shared" si="4"/>
        <v>5.0000000000000001E-3</v>
      </c>
      <c r="H15" s="52">
        <f t="shared" si="5"/>
        <v>1.5313648715164958E-2</v>
      </c>
      <c r="I15" s="80">
        <f t="shared" si="6"/>
        <v>4.8529819780364872E-2</v>
      </c>
      <c r="J15" s="76">
        <f t="shared" si="7"/>
        <v>5.7915451279553443E-2</v>
      </c>
      <c r="L15" s="34">
        <v>11</v>
      </c>
      <c r="M15" s="51">
        <f t="shared" si="0"/>
        <v>3.2759596588853634E-2</v>
      </c>
      <c r="N15" s="31">
        <f t="shared" si="9"/>
        <v>0.69806659734650511</v>
      </c>
      <c r="O15" s="31">
        <f>M15*SUM($N$5:N14)</f>
        <v>0.2790650225322695</v>
      </c>
      <c r="P15" s="57">
        <f t="shared" si="10"/>
        <v>3.3216171065199918E-2</v>
      </c>
      <c r="R15" s="34">
        <v>11</v>
      </c>
      <c r="S15" s="51">
        <f t="shared" si="1"/>
        <v>4.6597125813620299E-2</v>
      </c>
      <c r="T15" s="31">
        <f t="shared" si="11"/>
        <v>0.59738460097763646</v>
      </c>
      <c r="U15" s="31">
        <f>S15*SUM($T$5:T14)</f>
        <v>0.37477899361149014</v>
      </c>
      <c r="V15" s="73">
        <f t="shared" si="12"/>
        <v>4.7949954944007001E-2</v>
      </c>
      <c r="W15" s="76">
        <f t="shared" si="8"/>
        <v>1.4733783878807083E-2</v>
      </c>
    </row>
    <row r="16" spans="1:23" x14ac:dyDescent="0.25">
      <c r="A16" s="9"/>
      <c r="B16" s="59"/>
      <c r="D16" s="34">
        <v>12</v>
      </c>
      <c r="E16" s="51">
        <f t="shared" si="2"/>
        <v>3.3608754352833836E-2</v>
      </c>
      <c r="F16" s="52">
        <f t="shared" si="3"/>
        <v>1.0722026276849771E-2</v>
      </c>
      <c r="G16" s="52">
        <f t="shared" si="4"/>
        <v>5.0000000000000001E-3</v>
      </c>
      <c r="H16" s="52">
        <f t="shared" si="5"/>
        <v>1.5722026276849772E-2</v>
      </c>
      <c r="I16" s="80">
        <f t="shared" si="6"/>
        <v>4.9330780629683608E-2</v>
      </c>
      <c r="J16" s="76">
        <f t="shared" si="7"/>
        <v>5.8181834778153974E-2</v>
      </c>
      <c r="L16" s="34">
        <v>12</v>
      </c>
      <c r="M16" s="51">
        <f t="shared" si="0"/>
        <v>3.3111707438189475E-2</v>
      </c>
      <c r="N16" s="31">
        <f t="shared" si="9"/>
        <v>0.67255197426014579</v>
      </c>
      <c r="O16" s="31">
        <f>M16*SUM($N$5:N15)</f>
        <v>0.30517868153117655</v>
      </c>
      <c r="P16" s="57">
        <f t="shared" si="10"/>
        <v>3.3608754352833836E-2</v>
      </c>
      <c r="R16" s="34">
        <v>12</v>
      </c>
      <c r="S16" s="51">
        <f t="shared" si="1"/>
        <v>4.7400973703263682E-2</v>
      </c>
      <c r="T16" s="31">
        <f t="shared" si="11"/>
        <v>0.56371827983423584</v>
      </c>
      <c r="U16" s="31">
        <f>S16*SUM($T$5:T15)</f>
        <v>0.40956092480729295</v>
      </c>
      <c r="V16" s="73">
        <f t="shared" si="12"/>
        <v>4.8925934748333511E-2</v>
      </c>
      <c r="W16" s="76">
        <f t="shared" si="8"/>
        <v>1.5317180395499674E-2</v>
      </c>
    </row>
    <row r="17" spans="1:23" x14ac:dyDescent="0.25">
      <c r="A17" s="9"/>
      <c r="B17" s="59"/>
      <c r="D17" s="34">
        <v>13</v>
      </c>
      <c r="E17" s="51">
        <f t="shared" si="2"/>
        <v>3.3933261614173649E-2</v>
      </c>
      <c r="F17" s="52">
        <f t="shared" si="3"/>
        <v>1.1074219725224953E-2</v>
      </c>
      <c r="G17" s="52">
        <f t="shared" si="4"/>
        <v>5.0000000000000001E-3</v>
      </c>
      <c r="H17" s="52">
        <f t="shared" si="5"/>
        <v>1.6074219725224954E-2</v>
      </c>
      <c r="I17" s="80">
        <f t="shared" si="6"/>
        <v>5.0007481339398599E-2</v>
      </c>
      <c r="J17" s="76">
        <f t="shared" si="7"/>
        <v>5.8162009368965206E-2</v>
      </c>
      <c r="L17" s="34">
        <v>13</v>
      </c>
      <c r="M17" s="51">
        <f t="shared" si="0"/>
        <v>3.3402206010714863E-2</v>
      </c>
      <c r="N17" s="31">
        <f t="shared" si="9"/>
        <v>0.64803343196207785</v>
      </c>
      <c r="O17" s="31">
        <f>M17*SUM($N$5:N16)</f>
        <v>0.33032082184169481</v>
      </c>
      <c r="P17" s="57">
        <f t="shared" si="10"/>
        <v>3.3933261614173649E-2</v>
      </c>
      <c r="R17" s="34">
        <v>13</v>
      </c>
      <c r="S17" s="51">
        <f t="shared" si="1"/>
        <v>4.8074936174628546E-2</v>
      </c>
      <c r="T17" s="31">
        <f t="shared" si="11"/>
        <v>0.53194200634006261</v>
      </c>
      <c r="U17" s="31">
        <f>S17*SUM($T$5:T16)</f>
        <v>0.44248491565653542</v>
      </c>
      <c r="V17" s="73">
        <f t="shared" si="12"/>
        <v>4.9753575507352155E-2</v>
      </c>
      <c r="W17" s="76">
        <f t="shared" si="8"/>
        <v>1.5820313893178506E-2</v>
      </c>
    </row>
    <row r="18" spans="1:23" x14ac:dyDescent="0.25">
      <c r="A18" s="9"/>
      <c r="B18" s="59"/>
      <c r="D18" s="34">
        <v>14</v>
      </c>
      <c r="E18" s="51">
        <f t="shared" si="2"/>
        <v>3.4201961888693733E-2</v>
      </c>
      <c r="F18" s="52">
        <f t="shared" si="3"/>
        <v>1.1367521605954844E-2</v>
      </c>
      <c r="G18" s="52">
        <f t="shared" si="4"/>
        <v>5.0000000000000001E-3</v>
      </c>
      <c r="H18" s="52">
        <f t="shared" si="5"/>
        <v>1.6367521605954845E-2</v>
      </c>
      <c r="I18" s="80">
        <f t="shared" si="6"/>
        <v>5.0569483494648577E-2</v>
      </c>
      <c r="J18" s="76">
        <f t="shared" si="7"/>
        <v>5.7902943365272685E-2</v>
      </c>
      <c r="L18" s="34">
        <v>14</v>
      </c>
      <c r="M18" s="51">
        <f t="shared" si="0"/>
        <v>3.3642744078631104E-2</v>
      </c>
      <c r="N18" s="31">
        <f t="shared" si="9"/>
        <v>0.62448929464362057</v>
      </c>
      <c r="O18" s="31">
        <f>M18*SUM($N$5:N17)</f>
        <v>0.35450117183683932</v>
      </c>
      <c r="P18" s="57">
        <f t="shared" si="10"/>
        <v>3.4201961888693733E-2</v>
      </c>
      <c r="R18" s="34">
        <v>14</v>
      </c>
      <c r="S18" s="51">
        <f t="shared" si="1"/>
        <v>4.8631453369937905E-2</v>
      </c>
      <c r="T18" s="31">
        <f t="shared" si="11"/>
        <v>0.50210562388689806</v>
      </c>
      <c r="U18" s="31">
        <f>S18*SUM($T$5:T17)</f>
        <v>0.47347624987826264</v>
      </c>
      <c r="V18" s="73">
        <f t="shared" si="12"/>
        <v>5.0441278468629225E-2</v>
      </c>
      <c r="W18" s="76">
        <f t="shared" si="8"/>
        <v>1.6239316579935492E-2</v>
      </c>
    </row>
    <row r="19" spans="1:23" x14ac:dyDescent="0.25">
      <c r="A19" s="9"/>
      <c r="B19" s="59"/>
      <c r="D19" s="34">
        <v>15</v>
      </c>
      <c r="E19" s="51">
        <f t="shared" si="2"/>
        <v>3.4425414810716815E-2</v>
      </c>
      <c r="F19" s="52">
        <f t="shared" si="3"/>
        <v>1.1601164642666695E-2</v>
      </c>
      <c r="G19" s="52">
        <f t="shared" si="4"/>
        <v>5.0000000000000001E-3</v>
      </c>
      <c r="H19" s="52">
        <f t="shared" si="5"/>
        <v>1.6601164642666696E-2</v>
      </c>
      <c r="I19" s="80">
        <f t="shared" si="6"/>
        <v>5.1026579453383514E-2</v>
      </c>
      <c r="J19" s="76">
        <f t="shared" si="7"/>
        <v>5.7446844644486683E-2</v>
      </c>
      <c r="L19" s="34">
        <v>15</v>
      </c>
      <c r="M19" s="51">
        <f t="shared" si="0"/>
        <v>3.384311020244879E-2</v>
      </c>
      <c r="N19" s="31">
        <f t="shared" si="9"/>
        <v>0.60188326355104516</v>
      </c>
      <c r="O19" s="31">
        <f>M19*SUM($N$5:N18)</f>
        <v>0.37774713483158667</v>
      </c>
      <c r="P19" s="57">
        <f t="shared" si="10"/>
        <v>3.4425414810716815E-2</v>
      </c>
      <c r="R19" s="34">
        <v>15</v>
      </c>
      <c r="S19" s="51">
        <f t="shared" si="1"/>
        <v>4.9082953625813497E-2</v>
      </c>
      <c r="T19" s="31">
        <f t="shared" si="11"/>
        <v>0.47420760289787683</v>
      </c>
      <c r="U19" s="31">
        <f>S19*SUM($T$5:T18)</f>
        <v>0.50251688732007815</v>
      </c>
      <c r="V19" s="73">
        <f t="shared" si="12"/>
        <v>5.0998507157383521E-2</v>
      </c>
      <c r="W19" s="76">
        <f t="shared" si="8"/>
        <v>1.6573092346666707E-2</v>
      </c>
    </row>
    <row r="20" spans="1:23" x14ac:dyDescent="0.25">
      <c r="A20" s="9"/>
      <c r="B20" s="59"/>
      <c r="D20" s="34">
        <v>16</v>
      </c>
      <c r="E20" s="51">
        <f t="shared" si="2"/>
        <v>3.4612531593841256E-2</v>
      </c>
      <c r="F20" s="52">
        <f t="shared" si="3"/>
        <v>1.177590466590106E-2</v>
      </c>
      <c r="G20" s="52">
        <f t="shared" si="4"/>
        <v>5.0000000000000001E-3</v>
      </c>
      <c r="H20" s="52">
        <f t="shared" si="5"/>
        <v>1.6775904665901061E-2</v>
      </c>
      <c r="I20" s="80">
        <f t="shared" si="6"/>
        <v>5.1388436259742321E-2</v>
      </c>
      <c r="J20" s="76">
        <f t="shared" si="7"/>
        <v>5.6831262396608961E-2</v>
      </c>
      <c r="L20" s="34">
        <v>16</v>
      </c>
      <c r="M20" s="51">
        <f t="shared" si="0"/>
        <v>3.401138550874605E-2</v>
      </c>
      <c r="N20" s="31">
        <f t="shared" si="9"/>
        <v>0.58017131042932779</v>
      </c>
      <c r="O20" s="31">
        <f>M20*SUM($N$5:N19)</f>
        <v>0.40009625947054595</v>
      </c>
      <c r="P20" s="57">
        <f t="shared" si="10"/>
        <v>3.4612531593841256E-2</v>
      </c>
      <c r="R20" s="34">
        <v>16</v>
      </c>
      <c r="S20" s="51">
        <f t="shared" si="1"/>
        <v>4.9441394490396195E-2</v>
      </c>
      <c r="T20" s="31">
        <f t="shared" si="11"/>
        <v>0.44820784796366064</v>
      </c>
      <c r="U20" s="31">
        <f>S20*SUM($T$5:T19)</f>
        <v>0.5296321310114771</v>
      </c>
      <c r="V20" s="73">
        <f t="shared" si="12"/>
        <v>5.1435252545128485E-2</v>
      </c>
      <c r="W20" s="76">
        <f t="shared" si="8"/>
        <v>1.6822720951287229E-2</v>
      </c>
    </row>
    <row r="21" spans="1:23" x14ac:dyDescent="0.25">
      <c r="A21" s="9"/>
      <c r="B21" s="59"/>
      <c r="D21" s="34">
        <v>17</v>
      </c>
      <c r="E21" s="51">
        <f t="shared" si="2"/>
        <v>3.477073833938249E-2</v>
      </c>
      <c r="F21" s="52">
        <f t="shared" si="3"/>
        <v>1.1893643652363783E-2</v>
      </c>
      <c r="G21" s="52">
        <f t="shared" si="4"/>
        <v>5.0000000000000001E-3</v>
      </c>
      <c r="H21" s="52">
        <f t="shared" si="5"/>
        <v>1.6893643652363784E-2</v>
      </c>
      <c r="I21" s="80">
        <f t="shared" si="6"/>
        <v>5.1664381991746278E-2</v>
      </c>
      <c r="J21" s="76">
        <f t="shared" si="7"/>
        <v>5.6089376343007924E-2</v>
      </c>
      <c r="L21" s="34">
        <v>17</v>
      </c>
      <c r="M21" s="51">
        <f t="shared" si="0"/>
        <v>3.4154167637872934E-2</v>
      </c>
      <c r="N21" s="31">
        <f t="shared" si="9"/>
        <v>0.55930620297803102</v>
      </c>
      <c r="O21" s="31">
        <f>M21*SUM($N$5:N20)</f>
        <v>0.42159115920455514</v>
      </c>
      <c r="P21" s="57">
        <f t="shared" si="10"/>
        <v>3.477073833938249E-2</v>
      </c>
      <c r="R21" s="34">
        <v>17</v>
      </c>
      <c r="S21" s="51">
        <f t="shared" si="1"/>
        <v>4.9717992489689444E-2</v>
      </c>
      <c r="T21" s="31">
        <f t="shared" si="11"/>
        <v>0.42403852364150751</v>
      </c>
      <c r="U21" s="31">
        <f>S21*SUM($T$5:T20)</f>
        <v>0.55487913222474483</v>
      </c>
      <c r="V21" s="73">
        <f t="shared" si="12"/>
        <v>5.1761657842759323E-2</v>
      </c>
      <c r="W21" s="76">
        <f t="shared" si="8"/>
        <v>1.6990919503376833E-2</v>
      </c>
    </row>
    <row r="22" spans="1:23" x14ac:dyDescent="0.25">
      <c r="A22" s="9"/>
      <c r="B22" s="59"/>
      <c r="D22" s="34">
        <v>18</v>
      </c>
      <c r="E22" s="51">
        <f t="shared" si="2"/>
        <v>3.4906174245673105E-2</v>
      </c>
      <c r="F22" s="52">
        <f t="shared" si="3"/>
        <v>1.1957108323713527E-2</v>
      </c>
      <c r="G22" s="52">
        <f t="shared" si="4"/>
        <v>5.0000000000000001E-3</v>
      </c>
      <c r="H22" s="52">
        <f t="shared" si="5"/>
        <v>1.6957108323713527E-2</v>
      </c>
      <c r="I22" s="80">
        <f t="shared" si="6"/>
        <v>5.1863282569386632E-2</v>
      </c>
      <c r="J22" s="76">
        <f t="shared" si="7"/>
        <v>5.5250353742626102E-2</v>
      </c>
      <c r="L22" s="34">
        <v>18</v>
      </c>
      <c r="M22" s="51">
        <f t="shared" si="0"/>
        <v>3.4276804877097389E-2</v>
      </c>
      <c r="N22" s="31">
        <f t="shared" si="9"/>
        <v>0.5392403685504249</v>
      </c>
      <c r="O22" s="31">
        <f>M22*SUM($N$5:N21)</f>
        <v>0.44227619455491851</v>
      </c>
      <c r="P22" s="57">
        <f t="shared" si="10"/>
        <v>3.4906174245673105E-2</v>
      </c>
      <c r="R22" s="34">
        <v>18</v>
      </c>
      <c r="S22" s="51">
        <f t="shared" si="1"/>
        <v>4.9923081549051784E-2</v>
      </c>
      <c r="T22" s="31">
        <f t="shared" si="11"/>
        <v>0.4016129017923421</v>
      </c>
      <c r="U22" s="31">
        <f>S22*SUM($T$5:T21)</f>
        <v>0.57833734456032704</v>
      </c>
      <c r="V22" s="73">
        <f t="shared" si="12"/>
        <v>5.1987757565263859E-2</v>
      </c>
      <c r="W22" s="76">
        <f t="shared" si="8"/>
        <v>1.7081583319590754E-2</v>
      </c>
    </row>
    <row r="23" spans="1:23" x14ac:dyDescent="0.25">
      <c r="A23" s="9"/>
      <c r="B23" s="59"/>
      <c r="D23" s="34">
        <v>19</v>
      </c>
      <c r="E23" s="51">
        <f t="shared" si="2"/>
        <v>3.5023889735041003E-2</v>
      </c>
      <c r="F23" s="52">
        <f t="shared" si="3"/>
        <v>1.1969586285388889E-2</v>
      </c>
      <c r="G23" s="52">
        <f t="shared" si="4"/>
        <v>5.0000000000000001E-3</v>
      </c>
      <c r="H23" s="52">
        <f t="shared" si="5"/>
        <v>1.6969586285388888E-2</v>
      </c>
      <c r="I23" s="80">
        <f t="shared" si="6"/>
        <v>5.1993476020429891E-2</v>
      </c>
      <c r="J23" s="76">
        <f t="shared" si="7"/>
        <v>5.4339715666031019E-2</v>
      </c>
      <c r="L23" s="34">
        <v>19</v>
      </c>
      <c r="M23" s="51">
        <f t="shared" si="0"/>
        <v>3.4383613278473835E-2</v>
      </c>
      <c r="N23" s="31">
        <f t="shared" si="9"/>
        <v>0.51992762588140018</v>
      </c>
      <c r="O23" s="31">
        <f>M23*SUM($N$5:N22)</f>
        <v>0.46219538369749907</v>
      </c>
      <c r="P23" s="57">
        <f t="shared" si="10"/>
        <v>3.5023889735041003E-2</v>
      </c>
      <c r="R23" s="34">
        <v>19</v>
      </c>
      <c r="S23" s="51">
        <f t="shared" si="1"/>
        <v>5.0066057404317466E-2</v>
      </c>
      <c r="T23" s="31">
        <f t="shared" si="11"/>
        <v>0.38083239094679311</v>
      </c>
      <c r="U23" s="31">
        <f>S23*SUM($T$5:T22)</f>
        <v>0.60010083270664127</v>
      </c>
      <c r="V23" s="73">
        <f t="shared" si="12"/>
        <v>5.2123298714167987E-2</v>
      </c>
      <c r="W23" s="76">
        <f t="shared" si="8"/>
        <v>1.7099408979126984E-2</v>
      </c>
    </row>
    <row r="24" spans="1:23" x14ac:dyDescent="0.25">
      <c r="A24" s="9"/>
      <c r="B24" s="59"/>
      <c r="D24" s="34">
        <v>20</v>
      </c>
      <c r="E24" s="51">
        <f t="shared" si="2"/>
        <v>3.5128027950362961E-2</v>
      </c>
      <c r="F24" s="52">
        <f t="shared" si="3"/>
        <v>1.1934715243745807E-2</v>
      </c>
      <c r="G24" s="52">
        <f t="shared" si="4"/>
        <v>5.0000000000000001E-3</v>
      </c>
      <c r="H24" s="52">
        <f t="shared" si="5"/>
        <v>1.6934715243745808E-2</v>
      </c>
      <c r="I24" s="80">
        <f t="shared" si="6"/>
        <v>5.2062743194108765E-2</v>
      </c>
      <c r="J24" s="76">
        <f t="shared" si="7"/>
        <v>5.3379686390163661E-2</v>
      </c>
      <c r="L24" s="34">
        <v>20</v>
      </c>
      <c r="M24" s="51">
        <f t="shared" si="0"/>
        <v>3.4478066100657845E-2</v>
      </c>
      <c r="N24" s="31">
        <f t="shared" si="9"/>
        <v>0.50132416490235721</v>
      </c>
      <c r="O24" s="31">
        <f>M24*SUM($N$5:N23)</f>
        <v>0.48139114740228145</v>
      </c>
      <c r="P24" s="57">
        <f t="shared" si="10"/>
        <v>3.5128027950362961E-2</v>
      </c>
      <c r="R24" s="34">
        <v>20</v>
      </c>
      <c r="S24" s="51">
        <f t="shared" si="1"/>
        <v>5.0155377942589952E-2</v>
      </c>
      <c r="T24" s="31">
        <f t="shared" si="11"/>
        <v>0.36159198021332573</v>
      </c>
      <c r="U24" s="31">
        <f>S24*SUM($T$5:T23)</f>
        <v>0.62027223735806614</v>
      </c>
      <c r="V24" s="73">
        <f t="shared" si="12"/>
        <v>5.2177621155714116E-2</v>
      </c>
      <c r="W24" s="76">
        <f t="shared" si="8"/>
        <v>1.7049593205351155E-2</v>
      </c>
    </row>
    <row r="25" spans="1:23" x14ac:dyDescent="0.25">
      <c r="A25" s="9"/>
      <c r="B25" s="59"/>
      <c r="D25" s="34">
        <v>21</v>
      </c>
      <c r="E25" s="51">
        <f t="shared" si="2"/>
        <v>3.5221983246558564E-2</v>
      </c>
      <c r="F25" s="52">
        <f t="shared" si="3"/>
        <v>1.1856318270338105E-2</v>
      </c>
      <c r="G25" s="52">
        <f t="shared" si="4"/>
        <v>5.0000000000000001E-3</v>
      </c>
      <c r="H25" s="52">
        <f t="shared" si="5"/>
        <v>1.6856318270338105E-2</v>
      </c>
      <c r="I25" s="80">
        <f t="shared" si="6"/>
        <v>5.2078301516896672E-2</v>
      </c>
      <c r="J25" s="76">
        <f t="shared" si="7"/>
        <v>5.2389516294541805E-2</v>
      </c>
      <c r="L25" s="34">
        <v>21</v>
      </c>
      <c r="M25" s="51">
        <f t="shared" si="0"/>
        <v>3.4562953401461538E-2</v>
      </c>
      <c r="N25" s="31">
        <f t="shared" si="9"/>
        <v>0.48338903887488105</v>
      </c>
      <c r="O25" s="31">
        <f>M25*SUM($N$5:N24)</f>
        <v>0.49990360829970859</v>
      </c>
      <c r="P25" s="57">
        <f t="shared" si="10"/>
        <v>3.5221983246558564E-2</v>
      </c>
      <c r="R25" s="34">
        <v>21</v>
      </c>
      <c r="S25" s="51">
        <f t="shared" si="1"/>
        <v>5.0198598493429003E-2</v>
      </c>
      <c r="T25" s="31">
        <f t="shared" si="11"/>
        <v>0.34378435030280891</v>
      </c>
      <c r="U25" s="31">
        <f>S25*SUM($T$5:T24)</f>
        <v>0.63895815712801518</v>
      </c>
      <c r="V25" s="73">
        <f t="shared" si="12"/>
        <v>5.2159580775613001E-2</v>
      </c>
      <c r="W25" s="76">
        <f t="shared" si="8"/>
        <v>1.6937597529054438E-2</v>
      </c>
    </row>
    <row r="26" spans="1:23" x14ac:dyDescent="0.25">
      <c r="A26" s="9"/>
      <c r="B26" s="59"/>
      <c r="D26" s="34">
        <v>22</v>
      </c>
      <c r="E26" s="51">
        <f t="shared" si="2"/>
        <v>3.5308535664331897E-2</v>
      </c>
      <c r="F26" s="52">
        <f t="shared" si="3"/>
        <v>1.1738277553958664E-2</v>
      </c>
      <c r="G26" s="52">
        <f t="shared" si="4"/>
        <v>5.0000000000000001E-3</v>
      </c>
      <c r="H26" s="52">
        <f t="shared" si="5"/>
        <v>1.6738277553958663E-2</v>
      </c>
      <c r="I26" s="80">
        <f t="shared" si="6"/>
        <v>5.2046813218290564E-2</v>
      </c>
      <c r="J26" s="76">
        <f t="shared" si="7"/>
        <v>5.1385776606072131E-2</v>
      </c>
      <c r="L26" s="34">
        <v>22</v>
      </c>
      <c r="M26" s="51">
        <f t="shared" si="0"/>
        <v>3.4640513634736525E-2</v>
      </c>
      <c r="N26" s="31">
        <f t="shared" si="9"/>
        <v>0.46608434822218758</v>
      </c>
      <c r="O26" s="31">
        <f>M26*SUM($N$5:N25)</f>
        <v>0.51777025055828307</v>
      </c>
      <c r="P26" s="57">
        <f t="shared" si="10"/>
        <v>3.5308535664331897E-2</v>
      </c>
      <c r="R26" s="34">
        <v>22</v>
      </c>
      <c r="S26" s="51">
        <f t="shared" si="1"/>
        <v>5.0202427601116817E-2</v>
      </c>
      <c r="T26" s="31">
        <f t="shared" si="11"/>
        <v>0.32730289483283631</v>
      </c>
      <c r="U26" s="31">
        <f>S26*SUM($T$5:T25)</f>
        <v>0.6562657052856834</v>
      </c>
      <c r="V26" s="73">
        <f t="shared" si="12"/>
        <v>5.2077503598558561E-2</v>
      </c>
      <c r="W26" s="76">
        <f t="shared" si="8"/>
        <v>1.6768967934226664E-2</v>
      </c>
    </row>
    <row r="27" spans="1:23" x14ac:dyDescent="0.25">
      <c r="A27" s="9"/>
      <c r="B27" s="59"/>
      <c r="D27" s="34">
        <v>23</v>
      </c>
      <c r="E27" s="51">
        <f t="shared" si="2"/>
        <v>3.5389962985871604E-2</v>
      </c>
      <c r="F27" s="52">
        <f t="shared" si="3"/>
        <v>1.1584439547914637E-2</v>
      </c>
      <c r="G27" s="52">
        <f t="shared" si="4"/>
        <v>5.0000000000000001E-3</v>
      </c>
      <c r="H27" s="52">
        <f t="shared" si="5"/>
        <v>1.6584439547914637E-2</v>
      </c>
      <c r="I27" s="80">
        <f t="shared" si="6"/>
        <v>5.197440253378624E-2</v>
      </c>
      <c r="J27" s="76">
        <f t="shared" si="7"/>
        <v>5.0382627796761836E-2</v>
      </c>
      <c r="L27" s="34">
        <v>23</v>
      </c>
      <c r="M27" s="51">
        <f t="shared" si="0"/>
        <v>3.4712540731245412E-2</v>
      </c>
      <c r="N27" s="31">
        <f t="shared" si="9"/>
        <v>0.44937523547618557</v>
      </c>
      <c r="O27" s="31">
        <f>M27*SUM($N$5:N26)</f>
        <v>0.53502580835873548</v>
      </c>
      <c r="P27" s="57">
        <f t="shared" si="10"/>
        <v>3.5389962985871604E-2</v>
      </c>
      <c r="R27" s="34">
        <v>23</v>
      </c>
      <c r="S27" s="51">
        <f t="shared" si="1"/>
        <v>5.0172793449191344E-2</v>
      </c>
      <c r="T27" s="31">
        <f t="shared" si="11"/>
        <v>0.31204387069222173</v>
      </c>
      <c r="U27" s="31">
        <f>S27*SUM($T$5:T26)</f>
        <v>0.67230001663645189</v>
      </c>
      <c r="V27" s="73">
        <f t="shared" si="12"/>
        <v>5.1939162340035372E-2</v>
      </c>
      <c r="W27" s="76">
        <f t="shared" si="8"/>
        <v>1.6549199354163768E-2</v>
      </c>
    </row>
    <row r="28" spans="1:23" x14ac:dyDescent="0.25">
      <c r="A28" s="9"/>
      <c r="B28" s="59"/>
      <c r="D28" s="34">
        <v>24</v>
      </c>
      <c r="E28" s="51">
        <f t="shared" si="2"/>
        <v>3.5468133056196782E-2</v>
      </c>
      <c r="F28" s="52">
        <f t="shared" si="3"/>
        <v>1.1398545300601181E-2</v>
      </c>
      <c r="G28" s="52">
        <f t="shared" si="4"/>
        <v>5.0000000000000001E-3</v>
      </c>
      <c r="H28" s="52">
        <f t="shared" si="5"/>
        <v>1.639854530060118E-2</v>
      </c>
      <c r="I28" s="80">
        <f t="shared" si="6"/>
        <v>5.1866678356797966E-2</v>
      </c>
      <c r="J28" s="76">
        <f t="shared" si="7"/>
        <v>4.9392064601216035E-2</v>
      </c>
      <c r="L28" s="34">
        <v>24</v>
      </c>
      <c r="M28" s="51">
        <f t="shared" si="0"/>
        <v>3.4780470532826069E-2</v>
      </c>
      <c r="N28" s="31">
        <f t="shared" si="9"/>
        <v>0.43322976946786823</v>
      </c>
      <c r="O28" s="31">
        <f>M28*SUM($N$5:N27)</f>
        <v>0.55170229530121073</v>
      </c>
      <c r="P28" s="57">
        <f t="shared" si="10"/>
        <v>3.5468133056196782E-2</v>
      </c>
      <c r="R28" s="34">
        <v>24</v>
      </c>
      <c r="S28" s="51">
        <f t="shared" si="1"/>
        <v>5.0114914394113086E-2</v>
      </c>
      <c r="T28" s="31">
        <f t="shared" si="11"/>
        <v>0.29790786585658274</v>
      </c>
      <c r="U28" s="31">
        <f>S28*SUM($T$5:T27)</f>
        <v>0.68716250694868197</v>
      </c>
      <c r="V28" s="73">
        <f t="shared" si="12"/>
        <v>5.1751769199912756E-2</v>
      </c>
      <c r="W28" s="76">
        <f t="shared" si="8"/>
        <v>1.6283636143715974E-2</v>
      </c>
    </row>
    <row r="29" spans="1:23" x14ac:dyDescent="0.25">
      <c r="A29" s="9"/>
      <c r="B29" s="59"/>
      <c r="D29" s="34">
        <v>25</v>
      </c>
      <c r="E29" s="51">
        <f t="shared" si="2"/>
        <v>3.5544579323046444E-2</v>
      </c>
      <c r="F29" s="52">
        <f t="shared" si="3"/>
        <v>1.1184180742653437E-2</v>
      </c>
      <c r="G29" s="52">
        <f t="shared" si="4"/>
        <v>5.0000000000000001E-3</v>
      </c>
      <c r="H29" s="52">
        <f t="shared" si="5"/>
        <v>1.6184180742653438E-2</v>
      </c>
      <c r="I29" s="80">
        <f t="shared" si="6"/>
        <v>5.1728760065699882E-2</v>
      </c>
      <c r="J29" s="76">
        <f t="shared" si="7"/>
        <v>4.8424140686647021E-2</v>
      </c>
      <c r="L29" s="34">
        <v>25</v>
      </c>
      <c r="M29" s="51">
        <f t="shared" si="0"/>
        <v>3.4845450247534382E-2</v>
      </c>
      <c r="N29" s="31">
        <f t="shared" si="9"/>
        <v>0.41761876901110156</v>
      </c>
      <c r="O29" s="31">
        <f>M29*SUM($N$5:N28)</f>
        <v>0.56782911695088667</v>
      </c>
      <c r="P29" s="57">
        <f t="shared" si="10"/>
        <v>3.5544579323046444E-2</v>
      </c>
      <c r="R29" s="34">
        <v>25</v>
      </c>
      <c r="S29" s="51">
        <f t="shared" si="1"/>
        <v>5.0033369372676439E-2</v>
      </c>
      <c r="T29" s="31">
        <f t="shared" si="11"/>
        <v>0.28480074189950039</v>
      </c>
      <c r="U29" s="31">
        <f>S29*SUM($T$5:T28)</f>
        <v>0.70094971738342904</v>
      </c>
      <c r="V29" s="73">
        <f t="shared" si="12"/>
        <v>5.1521980383979926E-2</v>
      </c>
      <c r="W29" s="76">
        <f t="shared" si="8"/>
        <v>1.5977401060933483E-2</v>
      </c>
    </row>
    <row r="30" spans="1:23" x14ac:dyDescent="0.25">
      <c r="A30" s="9"/>
      <c r="B30" s="59"/>
      <c r="D30" s="34">
        <v>26</v>
      </c>
      <c r="E30" s="51">
        <f t="shared" si="2"/>
        <v>3.5620562411979639E-2</v>
      </c>
      <c r="F30" s="52">
        <f t="shared" si="3"/>
        <v>1.094474264111882E-2</v>
      </c>
      <c r="G30" s="52">
        <f t="shared" si="4"/>
        <v>5.0000000000000001E-3</v>
      </c>
      <c r="H30" s="52">
        <f t="shared" si="5"/>
        <v>1.5944742641118819E-2</v>
      </c>
      <c r="I30" s="80">
        <f t="shared" si="6"/>
        <v>5.1565305053098462E-2</v>
      </c>
      <c r="J30" s="76">
        <f t="shared" si="7"/>
        <v>4.7487175604110643E-2</v>
      </c>
      <c r="L30" s="34">
        <v>26</v>
      </c>
      <c r="M30" s="51">
        <f t="shared" si="0"/>
        <v>3.490839414807545E-2</v>
      </c>
      <c r="N30" s="31">
        <f t="shared" si="9"/>
        <v>0.40251559780582957</v>
      </c>
      <c r="O30" s="31">
        <f>M30*SUM($N$5:N29)</f>
        <v>0.58343322905521666</v>
      </c>
      <c r="P30" s="57">
        <f t="shared" si="10"/>
        <v>3.5620562411979639E-2</v>
      </c>
      <c r="R30" s="34">
        <v>26</v>
      </c>
      <c r="S30" s="51">
        <f t="shared" si="1"/>
        <v>4.9932165552810326E-2</v>
      </c>
      <c r="T30" s="31">
        <f t="shared" si="11"/>
        <v>0.27263417937937778</v>
      </c>
      <c r="U30" s="31">
        <f>S30*SUM($T$5:T29)</f>
        <v>0.71375260564049681</v>
      </c>
      <c r="V30" s="73">
        <f t="shared" si="12"/>
        <v>5.1255909042149383E-2</v>
      </c>
      <c r="W30" s="76">
        <f t="shared" si="8"/>
        <v>1.5635346630169744E-2</v>
      </c>
    </row>
    <row r="31" spans="1:23" x14ac:dyDescent="0.25">
      <c r="A31" s="9"/>
      <c r="B31" s="59"/>
      <c r="D31" s="34">
        <v>27</v>
      </c>
      <c r="E31" s="51">
        <f t="shared" si="2"/>
        <v>3.5697120240413271E-2</v>
      </c>
      <c r="F31" s="52">
        <f t="shared" si="3"/>
        <v>1.0683416755178053E-2</v>
      </c>
      <c r="G31" s="52">
        <f t="shared" si="4"/>
        <v>5.0000000000000001E-3</v>
      </c>
      <c r="H31" s="52">
        <f t="shared" si="5"/>
        <v>1.5683416755178054E-2</v>
      </c>
      <c r="I31" s="80">
        <f t="shared" si="6"/>
        <v>5.1380536995591322E-2</v>
      </c>
      <c r="J31" s="76">
        <f t="shared" si="7"/>
        <v>4.6587946103572753E-2</v>
      </c>
      <c r="L31" s="34">
        <v>27</v>
      </c>
      <c r="M31" s="51">
        <f t="shared" si="0"/>
        <v>3.4970028226138483E-2</v>
      </c>
      <c r="N31" s="31">
        <f t="shared" si="9"/>
        <v>0.38789595014601314</v>
      </c>
      <c r="O31" s="31">
        <f>M31*SUM($N$5:N30)</f>
        <v>0.59853931752857636</v>
      </c>
      <c r="P31" s="57">
        <f t="shared" si="10"/>
        <v>3.5697120240413271E-2</v>
      </c>
      <c r="R31" s="34">
        <v>27</v>
      </c>
      <c r="S31" s="51">
        <f t="shared" si="1"/>
        <v>4.9814801700146072E-2</v>
      </c>
      <c r="T31" s="31">
        <f t="shared" si="11"/>
        <v>0.26132592862710008</v>
      </c>
      <c r="U31" s="31">
        <f>S31*SUM($T$5:T30)</f>
        <v>0.72565617205923483</v>
      </c>
      <c r="V31" s="73">
        <f t="shared" si="12"/>
        <v>5.0959144176381921E-2</v>
      </c>
      <c r="W31" s="76">
        <f t="shared" si="8"/>
        <v>1.5262023935968649E-2</v>
      </c>
    </row>
    <row r="32" spans="1:23" x14ac:dyDescent="0.25">
      <c r="A32" s="9"/>
      <c r="B32" s="59"/>
      <c r="D32" s="34">
        <v>28</v>
      </c>
      <c r="E32" s="51">
        <f t="shared" si="2"/>
        <v>3.5775108807675426E-2</v>
      </c>
      <c r="F32" s="52">
        <f t="shared" si="3"/>
        <v>1.0403165420637727E-2</v>
      </c>
      <c r="G32" s="52">
        <f t="shared" si="4"/>
        <v>5.0000000000000001E-3</v>
      </c>
      <c r="H32" s="52">
        <f t="shared" si="5"/>
        <v>1.5403165420637726E-2</v>
      </c>
      <c r="I32" s="80">
        <f t="shared" si="6"/>
        <v>5.1178274228313156E-2</v>
      </c>
      <c r="J32" s="76">
        <f t="shared" si="7"/>
        <v>4.5731863361602176E-2</v>
      </c>
      <c r="L32" s="34">
        <v>28</v>
      </c>
      <c r="M32" s="51">
        <f t="shared" si="0"/>
        <v>3.5030926027495024E-2</v>
      </c>
      <c r="N32" s="31">
        <f t="shared" si="9"/>
        <v>0.37373763916026692</v>
      </c>
      <c r="O32" s="31">
        <f>M32*SUM($N$5:N31)</f>
        <v>0.61316998524861988</v>
      </c>
      <c r="P32" s="57">
        <f t="shared" si="10"/>
        <v>3.5775108807675426E-2</v>
      </c>
      <c r="R32" s="34">
        <v>28</v>
      </c>
      <c r="S32" s="51">
        <f t="shared" si="1"/>
        <v>4.9684326478498297E-2</v>
      </c>
      <c r="T32" s="31">
        <f t="shared" si="11"/>
        <v>0.25079984663891225</v>
      </c>
      <c r="U32" s="31">
        <f>S32*SUM($T$5:T31)</f>
        <v>0.73673933189992236</v>
      </c>
      <c r="V32" s="73">
        <f t="shared" si="12"/>
        <v>5.0636773694300752E-2</v>
      </c>
      <c r="W32" s="76">
        <f t="shared" si="8"/>
        <v>1.4861664886625325E-2</v>
      </c>
    </row>
    <row r="33" spans="1:25" x14ac:dyDescent="0.25">
      <c r="A33" s="9"/>
      <c r="B33" s="59"/>
      <c r="D33" s="34">
        <v>29</v>
      </c>
      <c r="E33" s="51">
        <f t="shared" si="2"/>
        <v>3.5855235439898436E-2</v>
      </c>
      <c r="F33" s="52">
        <f t="shared" si="3"/>
        <v>1.0106722356950737E-2</v>
      </c>
      <c r="G33" s="52">
        <f t="shared" si="4"/>
        <v>5.0000000000000001E-3</v>
      </c>
      <c r="H33" s="52">
        <f t="shared" si="5"/>
        <v>1.5106722356950736E-2</v>
      </c>
      <c r="I33" s="80">
        <f t="shared" si="6"/>
        <v>5.0961957796849172E-2</v>
      </c>
      <c r="J33" s="76">
        <f t="shared" si="7"/>
        <v>4.4923137222975917E-2</v>
      </c>
      <c r="L33" s="34">
        <v>29</v>
      </c>
      <c r="M33" s="51">
        <f t="shared" si="0"/>
        <v>3.509153746297522E-2</v>
      </c>
      <c r="N33" s="31">
        <f t="shared" si="9"/>
        <v>0.36002039429264393</v>
      </c>
      <c r="O33" s="31">
        <f>M33*SUM($N$5:N32)</f>
        <v>0.62734593655360227</v>
      </c>
      <c r="P33" s="57">
        <f t="shared" si="10"/>
        <v>3.5855235439898436E-2</v>
      </c>
      <c r="R33" s="34">
        <v>29</v>
      </c>
      <c r="S33" s="51">
        <f t="shared" si="1"/>
        <v>4.954339139630981E-2</v>
      </c>
      <c r="T33" s="31">
        <f t="shared" si="11"/>
        <v>0.24098578270714491</v>
      </c>
      <c r="U33" s="31">
        <f>S33*SUM($T$5:T32)</f>
        <v>0.74707496433924836</v>
      </c>
      <c r="V33" s="73">
        <f t="shared" si="12"/>
        <v>5.0293410235542346E-2</v>
      </c>
      <c r="W33" s="76">
        <f t="shared" si="8"/>
        <v>1.443817479564391E-2</v>
      </c>
    </row>
    <row r="34" spans="1:25" x14ac:dyDescent="0.25">
      <c r="A34" s="9"/>
      <c r="B34" s="59"/>
      <c r="D34" s="34">
        <v>30</v>
      </c>
      <c r="E34" s="51">
        <f t="shared" si="2"/>
        <v>3.5938085946808807E-2</v>
      </c>
      <c r="F34" s="52">
        <f t="shared" si="3"/>
        <v>9.7965929460689157E-3</v>
      </c>
      <c r="G34" s="52">
        <f t="shared" si="4"/>
        <v>5.0000000000000001E-3</v>
      </c>
      <c r="H34" s="52">
        <f t="shared" si="5"/>
        <v>1.4796592946068915E-2</v>
      </c>
      <c r="I34" s="80">
        <f t="shared" si="6"/>
        <v>5.0734678892877721E-2</v>
      </c>
      <c r="J34" s="76">
        <f t="shared" si="7"/>
        <v>4.4164928216579247E-2</v>
      </c>
      <c r="L34" s="35">
        <v>30</v>
      </c>
      <c r="M34" s="53">
        <f t="shared" si="0"/>
        <v>3.5152212028831009E-2</v>
      </c>
      <c r="N34" s="32">
        <f t="shared" si="9"/>
        <v>0.34672567156704004</v>
      </c>
      <c r="O34" s="32">
        <f>M34*SUM($N$5:N33)</f>
        <v>0.64108615411019754</v>
      </c>
      <c r="P34" s="58">
        <f t="shared" si="10"/>
        <v>3.5938085946808807E-2</v>
      </c>
      <c r="R34" s="35">
        <v>30</v>
      </c>
      <c r="S34" s="53">
        <f t="shared" si="1"/>
        <v>4.9394298428735106E-2</v>
      </c>
      <c r="T34" s="32">
        <f t="shared" si="11"/>
        <v>0.23181936075536358</v>
      </c>
      <c r="U34" s="32">
        <f>S34*SUM($T$5:T33)</f>
        <v>0.75673008455792812</v>
      </c>
      <c r="V34" s="74">
        <f t="shared" si="12"/>
        <v>4.9933218726907258E-2</v>
      </c>
      <c r="W34" s="77">
        <f t="shared" si="8"/>
        <v>1.3995132780098452E-2</v>
      </c>
    </row>
    <row r="35" spans="1:25" x14ac:dyDescent="0.25">
      <c r="A35" s="9"/>
      <c r="B35" s="59"/>
      <c r="D35" s="34">
        <f>D34+1</f>
        <v>31</v>
      </c>
      <c r="E35" s="51">
        <f t="shared" ref="E35:E66" si="13">IF(D35&gt;=$B$7,$B$6,($B$6-$E$34)/($B$7-$B$5)+E34)</f>
        <v>3.5952133798138587E-2</v>
      </c>
      <c r="F35" s="52"/>
      <c r="G35" s="52"/>
      <c r="H35" s="52">
        <f t="shared" ref="H35:H66" si="14">IF(D35&gt;=$B$7,$B$10,($B$10-$H$34)/($B$7-$B$5)+H34)</f>
        <v>1.4801678122417191E-2</v>
      </c>
      <c r="I35" s="80">
        <f t="shared" si="6"/>
        <v>5.075381192055578E-2</v>
      </c>
      <c r="J35" s="76">
        <f t="shared" si="7"/>
        <v>5.1327964783989932E-2</v>
      </c>
    </row>
    <row r="36" spans="1:25" x14ac:dyDescent="0.25">
      <c r="A36" s="9"/>
      <c r="B36" s="59"/>
      <c r="D36" s="34">
        <f t="shared" ref="D36:D99" si="15">D35+1</f>
        <v>32</v>
      </c>
      <c r="E36" s="51">
        <f t="shared" si="13"/>
        <v>3.5966181649468368E-2</v>
      </c>
      <c r="F36" s="52"/>
      <c r="G36" s="52"/>
      <c r="H36" s="52">
        <f t="shared" si="14"/>
        <v>1.4806763298765468E-2</v>
      </c>
      <c r="I36" s="80">
        <f t="shared" si="6"/>
        <v>5.0772944948233839E-2</v>
      </c>
      <c r="J36" s="76">
        <f t="shared" si="7"/>
        <v>5.1366241639467569E-2</v>
      </c>
    </row>
    <row r="37" spans="1:25" x14ac:dyDescent="0.25">
      <c r="A37" s="9"/>
      <c r="B37" s="59"/>
      <c r="D37" s="34">
        <f t="shared" si="15"/>
        <v>33</v>
      </c>
      <c r="E37" s="51">
        <f t="shared" si="13"/>
        <v>3.5980229500798148E-2</v>
      </c>
      <c r="F37" s="52"/>
      <c r="G37" s="52"/>
      <c r="H37" s="52">
        <f t="shared" si="14"/>
        <v>1.4811848475113744E-2</v>
      </c>
      <c r="I37" s="80">
        <f t="shared" si="6"/>
        <v>5.0792077975911891E-2</v>
      </c>
      <c r="J37" s="76">
        <f t="shared" si="7"/>
        <v>5.1404518843107372E-2</v>
      </c>
    </row>
    <row r="38" spans="1:25" x14ac:dyDescent="0.25">
      <c r="A38" s="9"/>
      <c r="B38" s="59"/>
      <c r="D38" s="34">
        <f t="shared" si="15"/>
        <v>34</v>
      </c>
      <c r="E38" s="51">
        <f t="shared" si="13"/>
        <v>3.5994277352127929E-2</v>
      </c>
      <c r="F38" s="52"/>
      <c r="G38" s="52"/>
      <c r="H38" s="52">
        <f t="shared" si="14"/>
        <v>1.4816933651462021E-2</v>
      </c>
      <c r="I38" s="80">
        <f t="shared" si="6"/>
        <v>5.081121100358995E-2</v>
      </c>
      <c r="J38" s="76">
        <f t="shared" si="7"/>
        <v>5.1442796394933099E-2</v>
      </c>
      <c r="L38" s="98" t="s">
        <v>2</v>
      </c>
      <c r="M38" s="98"/>
      <c r="N38" s="98"/>
      <c r="O38" s="98"/>
      <c r="P38" s="98"/>
      <c r="Q38" s="98"/>
      <c r="R38" s="98"/>
      <c r="S38" s="98"/>
      <c r="T38" s="98"/>
      <c r="U38" s="98"/>
      <c r="V38" s="98"/>
      <c r="W38" s="98"/>
      <c r="X38" s="98"/>
      <c r="Y38" s="98"/>
    </row>
    <row r="39" spans="1:25" x14ac:dyDescent="0.25">
      <c r="A39" s="9"/>
      <c r="B39" s="59"/>
      <c r="D39" s="34">
        <f t="shared" si="15"/>
        <v>35</v>
      </c>
      <c r="E39" s="51">
        <f t="shared" si="13"/>
        <v>3.600832520345771E-2</v>
      </c>
      <c r="F39" s="52"/>
      <c r="G39" s="52"/>
      <c r="H39" s="52">
        <f t="shared" si="14"/>
        <v>1.4822018827810297E-2</v>
      </c>
      <c r="I39" s="80">
        <f t="shared" si="6"/>
        <v>5.0830344031268009E-2</v>
      </c>
      <c r="J39" s="76">
        <f t="shared" si="7"/>
        <v>5.148107429493165E-2</v>
      </c>
      <c r="L39" s="98"/>
      <c r="M39" s="98"/>
      <c r="N39" s="98"/>
      <c r="O39" s="98"/>
      <c r="P39" s="98"/>
      <c r="Q39" s="98"/>
      <c r="R39" s="98"/>
      <c r="S39" s="98"/>
      <c r="T39" s="98"/>
      <c r="U39" s="98"/>
      <c r="V39" s="98"/>
      <c r="W39" s="98"/>
      <c r="X39" s="98"/>
      <c r="Y39" s="98"/>
    </row>
    <row r="40" spans="1:25" x14ac:dyDescent="0.25">
      <c r="A40" s="9"/>
      <c r="B40" s="59"/>
      <c r="D40" s="34">
        <f t="shared" si="15"/>
        <v>36</v>
      </c>
      <c r="E40" s="51">
        <f t="shared" si="13"/>
        <v>3.602237305478749E-2</v>
      </c>
      <c r="F40" s="52"/>
      <c r="G40" s="52"/>
      <c r="H40" s="52">
        <f t="shared" si="14"/>
        <v>1.4827104004158573E-2</v>
      </c>
      <c r="I40" s="80">
        <f t="shared" si="6"/>
        <v>5.084947705894606E-2</v>
      </c>
      <c r="J40" s="76">
        <f t="shared" si="7"/>
        <v>5.1519352543058838E-2</v>
      </c>
      <c r="L40" s="98"/>
      <c r="M40" s="98"/>
      <c r="N40" s="98"/>
      <c r="O40" s="98"/>
      <c r="P40" s="98"/>
      <c r="Q40" s="98"/>
      <c r="R40" s="98"/>
      <c r="S40" s="98"/>
      <c r="T40" s="98"/>
      <c r="U40" s="98"/>
      <c r="V40" s="98"/>
      <c r="W40" s="98"/>
      <c r="X40" s="98"/>
      <c r="Y40" s="98"/>
    </row>
    <row r="41" spans="1:25" x14ac:dyDescent="0.25">
      <c r="A41" s="9"/>
      <c r="B41" s="59"/>
      <c r="D41" s="34">
        <f t="shared" si="15"/>
        <v>37</v>
      </c>
      <c r="E41" s="51">
        <f t="shared" si="13"/>
        <v>3.6036420906117271E-2</v>
      </c>
      <c r="F41" s="52"/>
      <c r="G41" s="52"/>
      <c r="H41" s="52">
        <f t="shared" si="14"/>
        <v>1.483218918050685E-2</v>
      </c>
      <c r="I41" s="80">
        <f t="shared" si="6"/>
        <v>5.0868610086624119E-2</v>
      </c>
      <c r="J41" s="76">
        <f t="shared" si="7"/>
        <v>5.155763113933598E-2</v>
      </c>
      <c r="L41" s="98"/>
      <c r="M41" s="98"/>
      <c r="N41" s="98"/>
      <c r="O41" s="98"/>
      <c r="P41" s="98"/>
      <c r="Q41" s="98"/>
      <c r="R41" s="98"/>
      <c r="S41" s="98"/>
      <c r="T41" s="98"/>
      <c r="U41" s="98"/>
      <c r="V41" s="98"/>
      <c r="W41" s="98"/>
      <c r="X41" s="98"/>
      <c r="Y41" s="98"/>
    </row>
    <row r="42" spans="1:25" x14ac:dyDescent="0.25">
      <c r="A42" s="9"/>
      <c r="B42" s="59"/>
      <c r="D42" s="34">
        <f t="shared" si="15"/>
        <v>38</v>
      </c>
      <c r="E42" s="51">
        <f t="shared" si="13"/>
        <v>3.6050468757447052E-2</v>
      </c>
      <c r="F42" s="52"/>
      <c r="G42" s="52"/>
      <c r="H42" s="52">
        <f t="shared" si="14"/>
        <v>1.4837274356855126E-2</v>
      </c>
      <c r="I42" s="80">
        <f t="shared" si="6"/>
        <v>5.0887743114302178E-2</v>
      </c>
      <c r="J42" s="76">
        <f t="shared" si="7"/>
        <v>5.1595910083742647E-2</v>
      </c>
      <c r="L42" s="98" t="s">
        <v>3</v>
      </c>
      <c r="M42" s="98"/>
      <c r="N42" s="98"/>
      <c r="O42" s="98"/>
      <c r="P42" s="98"/>
      <c r="Q42" s="98"/>
      <c r="R42" s="98"/>
      <c r="S42" s="98"/>
      <c r="T42" s="98"/>
      <c r="U42" s="98"/>
      <c r="V42" s="98"/>
      <c r="W42" s="98"/>
      <c r="X42" s="98"/>
      <c r="Y42" s="98"/>
    </row>
    <row r="43" spans="1:25" x14ac:dyDescent="0.25">
      <c r="A43" s="9"/>
      <c r="B43" s="59"/>
      <c r="D43" s="34">
        <f t="shared" si="15"/>
        <v>39</v>
      </c>
      <c r="E43" s="51">
        <f t="shared" si="13"/>
        <v>3.6064516608776832E-2</v>
      </c>
      <c r="F43" s="52"/>
      <c r="G43" s="52"/>
      <c r="H43" s="52">
        <f t="shared" si="14"/>
        <v>1.4842359533203403E-2</v>
      </c>
      <c r="I43" s="80">
        <f t="shared" si="6"/>
        <v>5.0906876141980237E-2</v>
      </c>
      <c r="J43" s="76">
        <f t="shared" si="7"/>
        <v>5.1634189376249973E-2</v>
      </c>
      <c r="L43" s="98"/>
      <c r="M43" s="98"/>
      <c r="N43" s="98"/>
      <c r="O43" s="98"/>
      <c r="P43" s="98"/>
      <c r="Q43" s="98"/>
      <c r="R43" s="98"/>
      <c r="S43" s="98"/>
      <c r="T43" s="98"/>
      <c r="U43" s="98"/>
      <c r="V43" s="98"/>
      <c r="W43" s="98"/>
      <c r="X43" s="98"/>
      <c r="Y43" s="98"/>
    </row>
    <row r="44" spans="1:25" x14ac:dyDescent="0.25">
      <c r="A44" s="9"/>
      <c r="B44" s="59"/>
      <c r="D44" s="34">
        <f t="shared" si="15"/>
        <v>40</v>
      </c>
      <c r="E44" s="51">
        <f t="shared" si="13"/>
        <v>3.6078564460106613E-2</v>
      </c>
      <c r="F44" s="52"/>
      <c r="G44" s="52"/>
      <c r="H44" s="52">
        <f t="shared" si="14"/>
        <v>1.4847444709551679E-2</v>
      </c>
      <c r="I44" s="80">
        <f t="shared" si="6"/>
        <v>5.0926009169658296E-2</v>
      </c>
      <c r="J44" s="76">
        <f t="shared" si="7"/>
        <v>5.1672469016859068E-2</v>
      </c>
      <c r="L44" s="98"/>
      <c r="M44" s="98"/>
      <c r="N44" s="98"/>
      <c r="O44" s="98"/>
      <c r="P44" s="98"/>
      <c r="Q44" s="98"/>
      <c r="R44" s="98"/>
      <c r="S44" s="98"/>
      <c r="T44" s="98"/>
      <c r="U44" s="98"/>
      <c r="V44" s="98"/>
      <c r="W44" s="98"/>
      <c r="X44" s="98"/>
      <c r="Y44" s="98"/>
    </row>
    <row r="45" spans="1:25" x14ac:dyDescent="0.25">
      <c r="A45" s="9"/>
      <c r="B45" s="59"/>
      <c r="D45" s="34">
        <f t="shared" si="15"/>
        <v>41</v>
      </c>
      <c r="E45" s="51">
        <f t="shared" si="13"/>
        <v>3.6092612311436394E-2</v>
      </c>
      <c r="F45" s="52"/>
      <c r="G45" s="52"/>
      <c r="H45" s="52">
        <f t="shared" si="14"/>
        <v>1.4852529885899956E-2</v>
      </c>
      <c r="I45" s="80">
        <f t="shared" si="6"/>
        <v>5.0945142197336347E-2</v>
      </c>
      <c r="J45" s="76">
        <f t="shared" si="7"/>
        <v>5.1710749005551948E-2</v>
      </c>
      <c r="L45" s="97" t="s">
        <v>4</v>
      </c>
      <c r="M45" s="97"/>
      <c r="N45" s="97"/>
      <c r="O45" s="97"/>
      <c r="P45" s="97"/>
      <c r="Q45" s="97"/>
      <c r="R45" s="97"/>
      <c r="S45" s="97"/>
      <c r="T45" s="97"/>
      <c r="U45" s="97"/>
      <c r="V45" s="97"/>
      <c r="W45" s="97"/>
      <c r="X45" s="97"/>
      <c r="Y45" s="97"/>
    </row>
    <row r="46" spans="1:25" x14ac:dyDescent="0.25">
      <c r="A46" s="9"/>
      <c r="B46" s="59"/>
      <c r="D46" s="34">
        <f t="shared" si="15"/>
        <v>42</v>
      </c>
      <c r="E46" s="51">
        <f t="shared" si="13"/>
        <v>3.6106660162766174E-2</v>
      </c>
      <c r="F46" s="52"/>
      <c r="G46" s="52"/>
      <c r="H46" s="52">
        <f t="shared" si="14"/>
        <v>1.4857615062248232E-2</v>
      </c>
      <c r="I46" s="80">
        <f t="shared" si="6"/>
        <v>5.0964275225014406E-2</v>
      </c>
      <c r="J46" s="76">
        <f t="shared" si="7"/>
        <v>5.1749029342321062E-2</v>
      </c>
      <c r="L46" s="97"/>
      <c r="M46" s="97"/>
      <c r="N46" s="97"/>
      <c r="O46" s="97"/>
      <c r="P46" s="97"/>
      <c r="Q46" s="97"/>
      <c r="R46" s="97"/>
      <c r="S46" s="97"/>
      <c r="T46" s="97"/>
      <c r="U46" s="97"/>
      <c r="V46" s="97"/>
      <c r="W46" s="97"/>
      <c r="X46" s="97"/>
      <c r="Y46" s="97"/>
    </row>
    <row r="47" spans="1:25" x14ac:dyDescent="0.25">
      <c r="A47" s="9"/>
      <c r="B47" s="59"/>
      <c r="D47" s="34">
        <f t="shared" si="15"/>
        <v>43</v>
      </c>
      <c r="E47" s="51">
        <f t="shared" si="13"/>
        <v>3.6120708014095955E-2</v>
      </c>
      <c r="F47" s="52"/>
      <c r="G47" s="52"/>
      <c r="H47" s="52">
        <f t="shared" si="14"/>
        <v>1.4862700238596508E-2</v>
      </c>
      <c r="I47" s="80">
        <f t="shared" si="6"/>
        <v>5.0983408252692465E-2</v>
      </c>
      <c r="J47" s="76">
        <f t="shared" si="7"/>
        <v>5.1787310027155087E-2</v>
      </c>
      <c r="L47" s="97"/>
      <c r="M47" s="97"/>
      <c r="N47" s="97"/>
      <c r="O47" s="97"/>
      <c r="P47" s="97"/>
      <c r="Q47" s="97"/>
      <c r="R47" s="97"/>
      <c r="S47" s="97"/>
      <c r="T47" s="97"/>
      <c r="U47" s="97"/>
      <c r="V47" s="97"/>
      <c r="W47" s="97"/>
      <c r="X47" s="97"/>
      <c r="Y47" s="97"/>
    </row>
    <row r="48" spans="1:25" x14ac:dyDescent="0.25">
      <c r="A48" s="9"/>
      <c r="B48" s="59"/>
      <c r="D48" s="34">
        <f t="shared" si="15"/>
        <v>44</v>
      </c>
      <c r="E48" s="51">
        <f t="shared" si="13"/>
        <v>3.6134755865425736E-2</v>
      </c>
      <c r="F48" s="52"/>
      <c r="G48" s="52"/>
      <c r="H48" s="52">
        <f t="shared" si="14"/>
        <v>1.4867785414944785E-2</v>
      </c>
      <c r="I48" s="80">
        <f t="shared" si="6"/>
        <v>5.1002541280370517E-2</v>
      </c>
      <c r="J48" s="76">
        <f t="shared" si="7"/>
        <v>5.1825591060026044E-2</v>
      </c>
      <c r="L48" s="97"/>
      <c r="M48" s="97"/>
      <c r="N48" s="97"/>
      <c r="O48" s="97"/>
      <c r="P48" s="97"/>
      <c r="Q48" s="97"/>
      <c r="R48" s="97"/>
      <c r="S48" s="97"/>
      <c r="T48" s="97"/>
      <c r="U48" s="97"/>
      <c r="V48" s="97"/>
      <c r="W48" s="97"/>
      <c r="X48" s="97"/>
      <c r="Y48" s="97"/>
    </row>
    <row r="49" spans="1:25" x14ac:dyDescent="0.25">
      <c r="A49" s="9"/>
      <c r="B49" s="59"/>
      <c r="D49" s="34">
        <f t="shared" si="15"/>
        <v>45</v>
      </c>
      <c r="E49" s="51">
        <f t="shared" si="13"/>
        <v>3.6148803716755516E-2</v>
      </c>
      <c r="F49" s="52"/>
      <c r="G49" s="52"/>
      <c r="H49" s="52">
        <f t="shared" si="14"/>
        <v>1.4872870591293061E-2</v>
      </c>
      <c r="I49" s="80">
        <f t="shared" si="6"/>
        <v>5.1021674308048576E-2</v>
      </c>
      <c r="J49" s="76">
        <f t="shared" si="7"/>
        <v>5.1863872440937486E-2</v>
      </c>
      <c r="L49" s="97" t="s">
        <v>32</v>
      </c>
      <c r="M49" s="97"/>
      <c r="N49" s="97"/>
      <c r="O49" s="97"/>
      <c r="P49" s="97"/>
      <c r="Q49" s="97"/>
      <c r="R49" s="97"/>
      <c r="S49" s="97"/>
      <c r="T49" s="97"/>
      <c r="U49" s="97"/>
      <c r="V49" s="97"/>
      <c r="W49" s="97"/>
      <c r="X49" s="97"/>
      <c r="Y49" s="97"/>
    </row>
    <row r="50" spans="1:25" x14ac:dyDescent="0.25">
      <c r="A50" s="9"/>
      <c r="B50" s="59"/>
      <c r="D50" s="34">
        <f t="shared" si="15"/>
        <v>46</v>
      </c>
      <c r="E50" s="51">
        <f t="shared" si="13"/>
        <v>3.6162851568085297E-2</v>
      </c>
      <c r="F50" s="52"/>
      <c r="G50" s="52"/>
      <c r="H50" s="52">
        <f t="shared" si="14"/>
        <v>1.4877955767641338E-2</v>
      </c>
      <c r="I50" s="80">
        <f t="shared" si="6"/>
        <v>5.1040807335726635E-2</v>
      </c>
      <c r="J50" s="76">
        <f t="shared" si="7"/>
        <v>5.1902154169884307E-2</v>
      </c>
      <c r="L50" s="97"/>
      <c r="M50" s="97"/>
      <c r="N50" s="97"/>
      <c r="O50" s="97"/>
      <c r="P50" s="97"/>
      <c r="Q50" s="97"/>
      <c r="R50" s="97"/>
      <c r="S50" s="97"/>
      <c r="T50" s="97"/>
      <c r="U50" s="97"/>
      <c r="V50" s="97"/>
      <c r="W50" s="97"/>
      <c r="X50" s="97"/>
      <c r="Y50" s="97"/>
    </row>
    <row r="51" spans="1:25" x14ac:dyDescent="0.25">
      <c r="A51" s="9"/>
      <c r="B51" s="59"/>
      <c r="D51" s="34">
        <f t="shared" si="15"/>
        <v>47</v>
      </c>
      <c r="E51" s="51">
        <f t="shared" si="13"/>
        <v>3.6176899419415078E-2</v>
      </c>
      <c r="F51" s="52"/>
      <c r="G51" s="52"/>
      <c r="H51" s="52">
        <f t="shared" si="14"/>
        <v>1.4883040943989614E-2</v>
      </c>
      <c r="I51" s="80">
        <f t="shared" si="6"/>
        <v>5.1059940363404693E-2</v>
      </c>
      <c r="J51" s="76">
        <f t="shared" si="7"/>
        <v>5.1940436246821209E-2</v>
      </c>
      <c r="L51" s="97"/>
      <c r="M51" s="97"/>
      <c r="N51" s="97"/>
      <c r="O51" s="97"/>
      <c r="P51" s="97"/>
      <c r="Q51" s="97"/>
      <c r="R51" s="97"/>
      <c r="S51" s="97"/>
      <c r="T51" s="97"/>
      <c r="U51" s="97"/>
      <c r="V51" s="97"/>
      <c r="W51" s="97"/>
      <c r="X51" s="97"/>
      <c r="Y51" s="97"/>
    </row>
    <row r="52" spans="1:25" x14ac:dyDescent="0.25">
      <c r="A52" s="9"/>
      <c r="B52" s="59"/>
      <c r="D52" s="34">
        <f t="shared" si="15"/>
        <v>48</v>
      </c>
      <c r="E52" s="51">
        <f t="shared" si="13"/>
        <v>3.6190947270744858E-2</v>
      </c>
      <c r="F52" s="52"/>
      <c r="G52" s="52"/>
      <c r="H52" s="52">
        <f t="shared" si="14"/>
        <v>1.488812612033789E-2</v>
      </c>
      <c r="I52" s="80">
        <f t="shared" si="6"/>
        <v>5.1079073391082752E-2</v>
      </c>
      <c r="J52" s="76">
        <f t="shared" si="7"/>
        <v>5.1978718671764179E-2</v>
      </c>
      <c r="L52" s="97"/>
      <c r="M52" s="97"/>
      <c r="N52" s="97"/>
      <c r="O52" s="97"/>
      <c r="P52" s="97"/>
      <c r="Q52" s="97"/>
      <c r="R52" s="97"/>
      <c r="S52" s="97"/>
      <c r="T52" s="97"/>
      <c r="U52" s="97"/>
      <c r="V52" s="97"/>
      <c r="W52" s="97"/>
      <c r="X52" s="97"/>
      <c r="Y52" s="97"/>
    </row>
    <row r="53" spans="1:25" x14ac:dyDescent="0.25">
      <c r="A53" s="9"/>
      <c r="B53" s="59"/>
      <c r="D53" s="34">
        <f t="shared" si="15"/>
        <v>49</v>
      </c>
      <c r="E53" s="51">
        <f t="shared" si="13"/>
        <v>3.6204995122074639E-2</v>
      </c>
      <c r="F53" s="52"/>
      <c r="G53" s="52"/>
      <c r="H53" s="52">
        <f t="shared" si="14"/>
        <v>1.4893211296686167E-2</v>
      </c>
      <c r="I53" s="80">
        <f t="shared" si="6"/>
        <v>5.1098206418760804E-2</v>
      </c>
      <c r="J53" s="76">
        <f t="shared" si="7"/>
        <v>5.2017001444699895E-2</v>
      </c>
      <c r="L53" s="97"/>
      <c r="M53" s="97"/>
      <c r="N53" s="97"/>
      <c r="O53" s="97"/>
      <c r="P53" s="97"/>
      <c r="Q53" s="97"/>
      <c r="R53" s="97"/>
      <c r="S53" s="97"/>
      <c r="T53" s="97"/>
      <c r="U53" s="97"/>
      <c r="V53" s="97"/>
      <c r="W53" s="97"/>
      <c r="X53" s="97"/>
      <c r="Y53" s="97"/>
    </row>
    <row r="54" spans="1:25" x14ac:dyDescent="0.25">
      <c r="A54" s="9"/>
      <c r="B54" s="59"/>
      <c r="D54" s="34">
        <f t="shared" si="15"/>
        <v>50</v>
      </c>
      <c r="E54" s="51">
        <f t="shared" si="13"/>
        <v>3.6219042973404419E-2</v>
      </c>
      <c r="F54" s="52"/>
      <c r="G54" s="52"/>
      <c r="H54" s="52">
        <f t="shared" si="14"/>
        <v>1.4898296473034443E-2</v>
      </c>
      <c r="I54" s="80">
        <f t="shared" si="6"/>
        <v>5.1117339446438863E-2</v>
      </c>
      <c r="J54" s="76">
        <f t="shared" si="7"/>
        <v>5.2055284565588611E-2</v>
      </c>
      <c r="L54" s="97"/>
      <c r="M54" s="97"/>
      <c r="N54" s="97"/>
      <c r="O54" s="97"/>
      <c r="P54" s="97"/>
      <c r="Q54" s="97"/>
      <c r="R54" s="97"/>
      <c r="S54" s="97"/>
      <c r="T54" s="97"/>
      <c r="U54" s="97"/>
      <c r="V54" s="97"/>
      <c r="W54" s="97"/>
      <c r="X54" s="97"/>
      <c r="Y54" s="97"/>
    </row>
    <row r="55" spans="1:25" x14ac:dyDescent="0.25">
      <c r="A55" s="9"/>
      <c r="B55" s="59"/>
      <c r="D55" s="34">
        <f t="shared" si="15"/>
        <v>51</v>
      </c>
      <c r="E55" s="51">
        <f t="shared" si="13"/>
        <v>3.62330908247342E-2</v>
      </c>
      <c r="F55" s="52"/>
      <c r="G55" s="52"/>
      <c r="H55" s="52">
        <f t="shared" si="14"/>
        <v>1.490338164938272E-2</v>
      </c>
      <c r="I55" s="80">
        <f t="shared" si="6"/>
        <v>5.1136472474116922E-2</v>
      </c>
      <c r="J55" s="76">
        <f t="shared" si="7"/>
        <v>5.2093568034462301E-2</v>
      </c>
    </row>
    <row r="56" spans="1:25" x14ac:dyDescent="0.25">
      <c r="A56" s="9"/>
      <c r="B56" s="59"/>
      <c r="D56" s="34">
        <f t="shared" si="15"/>
        <v>52</v>
      </c>
      <c r="E56" s="51">
        <f t="shared" si="13"/>
        <v>3.6247138676063981E-2</v>
      </c>
      <c r="F56" s="52"/>
      <c r="G56" s="52"/>
      <c r="H56" s="52">
        <f t="shared" si="14"/>
        <v>1.4908466825730996E-2</v>
      </c>
      <c r="I56" s="80">
        <f t="shared" si="6"/>
        <v>5.1155605501794973E-2</v>
      </c>
      <c r="J56" s="76">
        <f t="shared" si="7"/>
        <v>5.2131851851249689E-2</v>
      </c>
    </row>
    <row r="57" spans="1:25" x14ac:dyDescent="0.25">
      <c r="A57" s="9"/>
      <c r="B57" s="59"/>
      <c r="D57" s="34">
        <f t="shared" si="15"/>
        <v>53</v>
      </c>
      <c r="E57" s="51">
        <f t="shared" si="13"/>
        <v>3.6261186527393761E-2</v>
      </c>
      <c r="F57" s="52"/>
      <c r="G57" s="52"/>
      <c r="H57" s="52">
        <f t="shared" si="14"/>
        <v>1.4913552002079273E-2</v>
      </c>
      <c r="I57" s="80">
        <f t="shared" si="6"/>
        <v>5.1174738529473032E-2</v>
      </c>
      <c r="J57" s="76">
        <f t="shared" si="7"/>
        <v>5.2170136015996738E-2</v>
      </c>
    </row>
    <row r="58" spans="1:25" x14ac:dyDescent="0.25">
      <c r="A58" s="9"/>
      <c r="B58" s="59"/>
      <c r="D58" s="34">
        <f t="shared" si="15"/>
        <v>54</v>
      </c>
      <c r="E58" s="51">
        <f t="shared" si="13"/>
        <v>3.6275234378723542E-2</v>
      </c>
      <c r="F58" s="52"/>
      <c r="G58" s="52"/>
      <c r="H58" s="52">
        <f t="shared" si="14"/>
        <v>1.4918637178427549E-2</v>
      </c>
      <c r="I58" s="80">
        <f t="shared" si="6"/>
        <v>5.1193871557151091E-2</v>
      </c>
      <c r="J58" s="76">
        <f t="shared" si="7"/>
        <v>5.2208420528664812E-2</v>
      </c>
    </row>
    <row r="59" spans="1:25" x14ac:dyDescent="0.25">
      <c r="A59" s="9"/>
      <c r="B59" s="59"/>
      <c r="D59" s="34">
        <f t="shared" si="15"/>
        <v>55</v>
      </c>
      <c r="E59" s="51">
        <f t="shared" si="13"/>
        <v>3.6289282230053323E-2</v>
      </c>
      <c r="F59" s="52"/>
      <c r="G59" s="52"/>
      <c r="H59" s="52">
        <f t="shared" si="14"/>
        <v>1.4923722354775825E-2</v>
      </c>
      <c r="I59" s="80">
        <f t="shared" si="6"/>
        <v>5.121300458482915E-2</v>
      </c>
      <c r="J59" s="76">
        <f t="shared" si="7"/>
        <v>5.2246705389228154E-2</v>
      </c>
    </row>
    <row r="60" spans="1:25" x14ac:dyDescent="0.25">
      <c r="A60" s="9"/>
      <c r="B60" s="59"/>
      <c r="D60" s="34">
        <f t="shared" si="15"/>
        <v>56</v>
      </c>
      <c r="E60" s="51">
        <f t="shared" si="13"/>
        <v>3.6303330081383103E-2</v>
      </c>
      <c r="F60" s="52"/>
      <c r="G60" s="52"/>
      <c r="H60" s="52">
        <f t="shared" si="14"/>
        <v>1.4928807531124102E-2</v>
      </c>
      <c r="I60" s="80">
        <f t="shared" si="6"/>
        <v>5.1232137612507209E-2</v>
      </c>
      <c r="J60" s="76">
        <f t="shared" si="7"/>
        <v>5.2284990597689207E-2</v>
      </c>
    </row>
    <row r="61" spans="1:25" x14ac:dyDescent="0.25">
      <c r="A61" s="9"/>
      <c r="B61" s="59"/>
      <c r="D61" s="34">
        <f t="shared" si="15"/>
        <v>57</v>
      </c>
      <c r="E61" s="51">
        <f t="shared" si="13"/>
        <v>3.6317377932712884E-2</v>
      </c>
      <c r="F61" s="52"/>
      <c r="G61" s="52"/>
      <c r="H61" s="52">
        <f t="shared" si="14"/>
        <v>1.4933892707472378E-2</v>
      </c>
      <c r="I61" s="80">
        <f t="shared" si="6"/>
        <v>5.1251270640185261E-2</v>
      </c>
      <c r="J61" s="76">
        <f t="shared" si="7"/>
        <v>5.2323276154054188E-2</v>
      </c>
    </row>
    <row r="62" spans="1:25" x14ac:dyDescent="0.25">
      <c r="A62" s="9"/>
      <c r="B62" s="59"/>
      <c r="D62" s="34">
        <f t="shared" si="15"/>
        <v>58</v>
      </c>
      <c r="E62" s="51">
        <f t="shared" si="13"/>
        <v>3.6331425784042665E-2</v>
      </c>
      <c r="F62" s="52"/>
      <c r="G62" s="52"/>
      <c r="H62" s="52">
        <f t="shared" si="14"/>
        <v>1.4938977883820655E-2</v>
      </c>
      <c r="I62" s="80">
        <f t="shared" si="6"/>
        <v>5.1270403667863319E-2</v>
      </c>
      <c r="J62" s="76">
        <f t="shared" si="7"/>
        <v>5.2361562058253375E-2</v>
      </c>
    </row>
    <row r="63" spans="1:25" x14ac:dyDescent="0.25">
      <c r="A63" s="9"/>
      <c r="B63" s="59"/>
      <c r="D63" s="34">
        <f t="shared" si="15"/>
        <v>59</v>
      </c>
      <c r="E63" s="51">
        <f t="shared" si="13"/>
        <v>3.6345473635372445E-2</v>
      </c>
      <c r="F63" s="52"/>
      <c r="G63" s="52"/>
      <c r="H63" s="52">
        <f t="shared" si="14"/>
        <v>1.4944063060168931E-2</v>
      </c>
      <c r="I63" s="80">
        <f t="shared" si="6"/>
        <v>5.1289536695541378E-2</v>
      </c>
      <c r="J63" s="76">
        <f t="shared" si="7"/>
        <v>5.2399848310348496E-2</v>
      </c>
    </row>
    <row r="64" spans="1:25" x14ac:dyDescent="0.25">
      <c r="A64" s="9"/>
      <c r="B64" s="59"/>
      <c r="D64" s="34">
        <f t="shared" si="15"/>
        <v>60</v>
      </c>
      <c r="E64" s="51">
        <f t="shared" si="13"/>
        <v>3.6359521486702226E-2</v>
      </c>
      <c r="F64" s="52"/>
      <c r="G64" s="52"/>
      <c r="H64" s="52">
        <f t="shared" si="14"/>
        <v>1.4949148236517208E-2</v>
      </c>
      <c r="I64" s="80">
        <f t="shared" si="6"/>
        <v>5.130866972321943E-2</v>
      </c>
      <c r="J64" s="76">
        <f t="shared" si="7"/>
        <v>5.2438134910262946E-2</v>
      </c>
    </row>
    <row r="65" spans="1:10" x14ac:dyDescent="0.25">
      <c r="A65" s="9"/>
      <c r="B65" s="59"/>
      <c r="D65" s="34">
        <f t="shared" si="15"/>
        <v>61</v>
      </c>
      <c r="E65" s="51">
        <f t="shared" si="13"/>
        <v>3.6373569338032007E-2</v>
      </c>
      <c r="F65" s="52"/>
      <c r="G65" s="52"/>
      <c r="H65" s="52">
        <f t="shared" si="14"/>
        <v>1.4954233412865484E-2</v>
      </c>
      <c r="I65" s="80">
        <f t="shared" si="6"/>
        <v>5.1327802750897489E-2</v>
      </c>
      <c r="J65" s="76">
        <f t="shared" si="7"/>
        <v>5.2476421858013822E-2</v>
      </c>
    </row>
    <row r="66" spans="1:10" x14ac:dyDescent="0.25">
      <c r="A66" s="9"/>
      <c r="B66" s="59"/>
      <c r="D66" s="34">
        <f t="shared" si="15"/>
        <v>62</v>
      </c>
      <c r="E66" s="51">
        <f t="shared" si="13"/>
        <v>3.6387617189361787E-2</v>
      </c>
      <c r="F66" s="52"/>
      <c r="G66" s="52"/>
      <c r="H66" s="52">
        <f t="shared" si="14"/>
        <v>1.495931858921376E-2</v>
      </c>
      <c r="I66" s="80">
        <f t="shared" si="6"/>
        <v>5.1346935778575548E-2</v>
      </c>
      <c r="J66" s="76">
        <f t="shared" si="7"/>
        <v>5.2514709153605788E-2</v>
      </c>
    </row>
    <row r="67" spans="1:10" x14ac:dyDescent="0.25">
      <c r="A67" s="9"/>
      <c r="B67" s="59"/>
      <c r="D67" s="34">
        <f t="shared" si="15"/>
        <v>63</v>
      </c>
      <c r="E67" s="51">
        <f t="shared" ref="E67:E98" si="16">IF(D67&gt;=$B$7,$B$6,($B$6-$E$34)/($B$7-$B$5)+E66)</f>
        <v>3.6401665040691568E-2</v>
      </c>
      <c r="F67" s="52"/>
      <c r="G67" s="52"/>
      <c r="H67" s="52">
        <f t="shared" ref="H67:H98" si="17">IF(D67&gt;=$B$7,$B$10,($B$10-$H$34)/($B$7-$B$5)+H66)</f>
        <v>1.4964403765562037E-2</v>
      </c>
      <c r="I67" s="80">
        <f t="shared" si="6"/>
        <v>5.1366068806253606E-2</v>
      </c>
      <c r="J67" s="76">
        <f t="shared" si="7"/>
        <v>5.2552996796964679E-2</v>
      </c>
    </row>
    <row r="68" spans="1:10" x14ac:dyDescent="0.25">
      <c r="A68" s="9"/>
      <c r="B68" s="59"/>
      <c r="D68" s="34">
        <f t="shared" si="15"/>
        <v>64</v>
      </c>
      <c r="E68" s="51">
        <f t="shared" si="16"/>
        <v>3.6415712892021349E-2</v>
      </c>
      <c r="F68" s="52"/>
      <c r="G68" s="52"/>
      <c r="H68" s="52">
        <f t="shared" si="17"/>
        <v>1.4969488941910313E-2</v>
      </c>
      <c r="I68" s="80">
        <f t="shared" si="6"/>
        <v>5.1385201833931665E-2</v>
      </c>
      <c r="J68" s="76">
        <f t="shared" si="7"/>
        <v>5.2591284788152448E-2</v>
      </c>
    </row>
    <row r="69" spans="1:10" x14ac:dyDescent="0.25">
      <c r="A69" s="9"/>
      <c r="B69" s="59"/>
      <c r="D69" s="34">
        <f t="shared" si="15"/>
        <v>65</v>
      </c>
      <c r="E69" s="51">
        <f t="shared" si="16"/>
        <v>3.6429760743351129E-2</v>
      </c>
      <c r="F69" s="52"/>
      <c r="G69" s="52"/>
      <c r="H69" s="52">
        <f t="shared" si="17"/>
        <v>1.497457411825859E-2</v>
      </c>
      <c r="I69" s="80">
        <f t="shared" si="6"/>
        <v>5.1404334861609717E-2</v>
      </c>
      <c r="J69" s="76">
        <f t="shared" si="7"/>
        <v>5.2629573127119578E-2</v>
      </c>
    </row>
    <row r="70" spans="1:10" x14ac:dyDescent="0.25">
      <c r="A70" s="9"/>
      <c r="B70" s="59"/>
      <c r="D70" s="34">
        <f t="shared" si="15"/>
        <v>66</v>
      </c>
      <c r="E70" s="51">
        <f t="shared" si="16"/>
        <v>3.644380859468091E-2</v>
      </c>
      <c r="F70" s="52"/>
      <c r="G70" s="52"/>
      <c r="H70" s="52">
        <f t="shared" si="17"/>
        <v>1.4979659294606866E-2</v>
      </c>
      <c r="I70" s="80">
        <f t="shared" ref="I70:I104" si="18">E70+H70</f>
        <v>5.1423467889287776E-2</v>
      </c>
      <c r="J70" s="76">
        <f t="shared" ref="J70:J104" si="19">((1+I70)^D70)/((1+I69)^D69)-1</f>
        <v>5.2667861813836092E-2</v>
      </c>
    </row>
    <row r="71" spans="1:10" x14ac:dyDescent="0.25">
      <c r="A71" s="9"/>
      <c r="B71" s="59"/>
      <c r="D71" s="34">
        <f t="shared" si="15"/>
        <v>67</v>
      </c>
      <c r="E71" s="51">
        <f t="shared" si="16"/>
        <v>3.645785644601069E-2</v>
      </c>
      <c r="F71" s="52"/>
      <c r="G71" s="52"/>
      <c r="H71" s="52">
        <f t="shared" si="17"/>
        <v>1.4984744470955142E-2</v>
      </c>
      <c r="I71" s="80">
        <f t="shared" si="18"/>
        <v>5.1442600916965835E-2</v>
      </c>
      <c r="J71" s="76">
        <f t="shared" si="19"/>
        <v>5.270615084832575E-2</v>
      </c>
    </row>
    <row r="72" spans="1:10" x14ac:dyDescent="0.25">
      <c r="A72" s="9"/>
      <c r="B72" s="59"/>
      <c r="D72" s="34">
        <f t="shared" si="15"/>
        <v>68</v>
      </c>
      <c r="E72" s="51">
        <f t="shared" si="16"/>
        <v>3.6471904297340471E-2</v>
      </c>
      <c r="F72" s="52"/>
      <c r="G72" s="52"/>
      <c r="H72" s="52">
        <f t="shared" si="17"/>
        <v>1.4989829647303419E-2</v>
      </c>
      <c r="I72" s="80">
        <f t="shared" si="18"/>
        <v>5.1461733944643887E-2</v>
      </c>
      <c r="J72" s="76">
        <f t="shared" si="19"/>
        <v>5.2744440230566347E-2</v>
      </c>
    </row>
    <row r="73" spans="1:10" x14ac:dyDescent="0.25">
      <c r="A73" s="9"/>
      <c r="B73" s="59"/>
      <c r="D73" s="34">
        <f t="shared" si="15"/>
        <v>69</v>
      </c>
      <c r="E73" s="51">
        <f t="shared" si="16"/>
        <v>3.6485952148670252E-2</v>
      </c>
      <c r="F73" s="52"/>
      <c r="G73" s="52"/>
      <c r="H73" s="52">
        <f t="shared" si="17"/>
        <v>1.4994914823651695E-2</v>
      </c>
      <c r="I73" s="80">
        <f t="shared" si="18"/>
        <v>5.1480866972321945E-2</v>
      </c>
      <c r="J73" s="76">
        <f t="shared" si="19"/>
        <v>5.2782729960507035E-2</v>
      </c>
    </row>
    <row r="74" spans="1:10" x14ac:dyDescent="0.25">
      <c r="A74" s="9"/>
      <c r="B74" s="59"/>
      <c r="D74" s="34">
        <f t="shared" si="15"/>
        <v>70</v>
      </c>
      <c r="E74" s="51">
        <f t="shared" si="16"/>
        <v>3.6499999999999998E-2</v>
      </c>
      <c r="F74" s="52"/>
      <c r="G74" s="52"/>
      <c r="H74" s="52">
        <f t="shared" si="17"/>
        <v>1.4999999999999999E-2</v>
      </c>
      <c r="I74" s="80">
        <f t="shared" si="18"/>
        <v>5.1499999999999997E-2</v>
      </c>
      <c r="J74" s="76">
        <f t="shared" si="19"/>
        <v>5.2821020038205102E-2</v>
      </c>
    </row>
    <row r="75" spans="1:10" x14ac:dyDescent="0.25">
      <c r="A75" s="9"/>
      <c r="B75" s="59"/>
      <c r="D75" s="34">
        <f t="shared" si="15"/>
        <v>71</v>
      </c>
      <c r="E75" s="51">
        <f t="shared" si="16"/>
        <v>3.6499999999999998E-2</v>
      </c>
      <c r="F75" s="52"/>
      <c r="G75" s="52"/>
      <c r="H75" s="52">
        <f t="shared" si="17"/>
        <v>1.4999999999999999E-2</v>
      </c>
      <c r="I75" s="80">
        <f t="shared" si="18"/>
        <v>5.1499999999999997E-2</v>
      </c>
      <c r="J75" s="76">
        <f t="shared" si="19"/>
        <v>5.1500000000000323E-2</v>
      </c>
    </row>
    <row r="76" spans="1:10" x14ac:dyDescent="0.25">
      <c r="A76" s="9"/>
      <c r="B76" s="59"/>
      <c r="D76" s="34">
        <f t="shared" si="15"/>
        <v>72</v>
      </c>
      <c r="E76" s="51">
        <f t="shared" si="16"/>
        <v>3.6499999999999998E-2</v>
      </c>
      <c r="F76" s="52"/>
      <c r="G76" s="52"/>
      <c r="H76" s="52">
        <f t="shared" si="17"/>
        <v>1.4999999999999999E-2</v>
      </c>
      <c r="I76" s="80">
        <f t="shared" si="18"/>
        <v>5.1499999999999997E-2</v>
      </c>
      <c r="J76" s="76">
        <f t="shared" si="19"/>
        <v>5.1499999999999879E-2</v>
      </c>
    </row>
    <row r="77" spans="1:10" x14ac:dyDescent="0.25">
      <c r="A77" s="9"/>
      <c r="B77" s="59"/>
      <c r="D77" s="34">
        <f t="shared" si="15"/>
        <v>73</v>
      </c>
      <c r="E77" s="51">
        <f t="shared" si="16"/>
        <v>3.6499999999999998E-2</v>
      </c>
      <c r="F77" s="52"/>
      <c r="G77" s="52"/>
      <c r="H77" s="52">
        <f t="shared" si="17"/>
        <v>1.4999999999999999E-2</v>
      </c>
      <c r="I77" s="80">
        <f t="shared" si="18"/>
        <v>5.1499999999999997E-2</v>
      </c>
      <c r="J77" s="76">
        <f t="shared" si="19"/>
        <v>5.1500000000000101E-2</v>
      </c>
    </row>
    <row r="78" spans="1:10" x14ac:dyDescent="0.25">
      <c r="A78" s="9"/>
      <c r="B78" s="59"/>
      <c r="D78" s="34">
        <f t="shared" si="15"/>
        <v>74</v>
      </c>
      <c r="E78" s="51">
        <f t="shared" si="16"/>
        <v>3.6499999999999998E-2</v>
      </c>
      <c r="F78" s="52"/>
      <c r="G78" s="52"/>
      <c r="H78" s="52">
        <f t="shared" si="17"/>
        <v>1.4999999999999999E-2</v>
      </c>
      <c r="I78" s="80">
        <f t="shared" si="18"/>
        <v>5.1499999999999997E-2</v>
      </c>
      <c r="J78" s="76">
        <f t="shared" si="19"/>
        <v>5.1500000000000101E-2</v>
      </c>
    </row>
    <row r="79" spans="1:10" x14ac:dyDescent="0.25">
      <c r="A79" s="9"/>
      <c r="B79" s="59"/>
      <c r="D79" s="34">
        <f t="shared" si="15"/>
        <v>75</v>
      </c>
      <c r="E79" s="51">
        <f t="shared" si="16"/>
        <v>3.6499999999999998E-2</v>
      </c>
      <c r="F79" s="52"/>
      <c r="G79" s="52"/>
      <c r="H79" s="52">
        <f t="shared" si="17"/>
        <v>1.4999999999999999E-2</v>
      </c>
      <c r="I79" s="80">
        <f t="shared" si="18"/>
        <v>5.1499999999999997E-2</v>
      </c>
      <c r="J79" s="76">
        <f t="shared" si="19"/>
        <v>5.1500000000000101E-2</v>
      </c>
    </row>
    <row r="80" spans="1:10" x14ac:dyDescent="0.25">
      <c r="A80" s="9"/>
      <c r="B80" s="59"/>
      <c r="D80" s="34">
        <f t="shared" si="15"/>
        <v>76</v>
      </c>
      <c r="E80" s="51">
        <f t="shared" si="16"/>
        <v>3.6499999999999998E-2</v>
      </c>
      <c r="F80" s="52"/>
      <c r="G80" s="52"/>
      <c r="H80" s="52">
        <f t="shared" si="17"/>
        <v>1.4999999999999999E-2</v>
      </c>
      <c r="I80" s="80">
        <f t="shared" si="18"/>
        <v>5.1499999999999997E-2</v>
      </c>
      <c r="J80" s="76">
        <f t="shared" si="19"/>
        <v>5.1499999999999879E-2</v>
      </c>
    </row>
    <row r="81" spans="1:10" x14ac:dyDescent="0.25">
      <c r="A81" s="9"/>
      <c r="B81" s="59"/>
      <c r="D81" s="34">
        <f t="shared" si="15"/>
        <v>77</v>
      </c>
      <c r="E81" s="51">
        <f t="shared" si="16"/>
        <v>3.6499999999999998E-2</v>
      </c>
      <c r="F81" s="52"/>
      <c r="G81" s="52"/>
      <c r="H81" s="52">
        <f t="shared" si="17"/>
        <v>1.4999999999999999E-2</v>
      </c>
      <c r="I81" s="80">
        <f t="shared" si="18"/>
        <v>5.1499999999999997E-2</v>
      </c>
      <c r="J81" s="76">
        <f t="shared" si="19"/>
        <v>5.1500000000000101E-2</v>
      </c>
    </row>
    <row r="82" spans="1:10" x14ac:dyDescent="0.25">
      <c r="A82" s="9"/>
      <c r="B82" s="59"/>
      <c r="D82" s="34">
        <f t="shared" si="15"/>
        <v>78</v>
      </c>
      <c r="E82" s="51">
        <f t="shared" si="16"/>
        <v>3.6499999999999998E-2</v>
      </c>
      <c r="F82" s="52"/>
      <c r="G82" s="52"/>
      <c r="H82" s="52">
        <f t="shared" si="17"/>
        <v>1.4999999999999999E-2</v>
      </c>
      <c r="I82" s="80">
        <f t="shared" si="18"/>
        <v>5.1499999999999997E-2</v>
      </c>
      <c r="J82" s="76">
        <f t="shared" si="19"/>
        <v>5.1499999999999879E-2</v>
      </c>
    </row>
    <row r="83" spans="1:10" x14ac:dyDescent="0.25">
      <c r="A83" s="9"/>
      <c r="B83" s="59"/>
      <c r="D83" s="34">
        <f t="shared" si="15"/>
        <v>79</v>
      </c>
      <c r="E83" s="51">
        <f t="shared" si="16"/>
        <v>3.6499999999999998E-2</v>
      </c>
      <c r="F83" s="52"/>
      <c r="G83" s="52"/>
      <c r="H83" s="52">
        <f t="shared" si="17"/>
        <v>1.4999999999999999E-2</v>
      </c>
      <c r="I83" s="80">
        <f t="shared" si="18"/>
        <v>5.1499999999999997E-2</v>
      </c>
      <c r="J83" s="76">
        <f t="shared" si="19"/>
        <v>5.1500000000000323E-2</v>
      </c>
    </row>
    <row r="84" spans="1:10" x14ac:dyDescent="0.25">
      <c r="A84" s="9"/>
      <c r="B84" s="59"/>
      <c r="D84" s="34">
        <f t="shared" si="15"/>
        <v>80</v>
      </c>
      <c r="E84" s="51">
        <f t="shared" si="16"/>
        <v>3.6499999999999998E-2</v>
      </c>
      <c r="F84" s="52"/>
      <c r="G84" s="52"/>
      <c r="H84" s="52">
        <f t="shared" si="17"/>
        <v>1.4999999999999999E-2</v>
      </c>
      <c r="I84" s="80">
        <f t="shared" si="18"/>
        <v>5.1499999999999997E-2</v>
      </c>
      <c r="J84" s="76">
        <f t="shared" si="19"/>
        <v>5.1499999999999879E-2</v>
      </c>
    </row>
    <row r="85" spans="1:10" x14ac:dyDescent="0.25">
      <c r="A85" s="9"/>
      <c r="B85" s="59"/>
      <c r="D85" s="34">
        <f t="shared" si="15"/>
        <v>81</v>
      </c>
      <c r="E85" s="51">
        <f t="shared" si="16"/>
        <v>3.6499999999999998E-2</v>
      </c>
      <c r="F85" s="52"/>
      <c r="G85" s="52"/>
      <c r="H85" s="52">
        <f t="shared" si="17"/>
        <v>1.4999999999999999E-2</v>
      </c>
      <c r="I85" s="80">
        <f t="shared" si="18"/>
        <v>5.1499999999999997E-2</v>
      </c>
      <c r="J85" s="76">
        <f t="shared" si="19"/>
        <v>5.1500000000000101E-2</v>
      </c>
    </row>
    <row r="86" spans="1:10" x14ac:dyDescent="0.25">
      <c r="A86" s="9"/>
      <c r="B86" s="59"/>
      <c r="D86" s="34">
        <f t="shared" si="15"/>
        <v>82</v>
      </c>
      <c r="E86" s="51">
        <f t="shared" si="16"/>
        <v>3.6499999999999998E-2</v>
      </c>
      <c r="F86" s="52"/>
      <c r="G86" s="52"/>
      <c r="H86" s="52">
        <f t="shared" si="17"/>
        <v>1.4999999999999999E-2</v>
      </c>
      <c r="I86" s="80">
        <f t="shared" si="18"/>
        <v>5.1499999999999997E-2</v>
      </c>
      <c r="J86" s="76">
        <f t="shared" si="19"/>
        <v>5.1499999999999879E-2</v>
      </c>
    </row>
    <row r="87" spans="1:10" x14ac:dyDescent="0.25">
      <c r="A87" s="9"/>
      <c r="B87" s="59"/>
      <c r="D87" s="34">
        <f t="shared" si="15"/>
        <v>83</v>
      </c>
      <c r="E87" s="51">
        <f t="shared" si="16"/>
        <v>3.6499999999999998E-2</v>
      </c>
      <c r="F87" s="52"/>
      <c r="G87" s="52"/>
      <c r="H87" s="52">
        <f t="shared" si="17"/>
        <v>1.4999999999999999E-2</v>
      </c>
      <c r="I87" s="80">
        <f t="shared" si="18"/>
        <v>5.1499999999999997E-2</v>
      </c>
      <c r="J87" s="76">
        <f t="shared" si="19"/>
        <v>5.1499999999999879E-2</v>
      </c>
    </row>
    <row r="88" spans="1:10" x14ac:dyDescent="0.25">
      <c r="A88" s="9"/>
      <c r="B88" s="59"/>
      <c r="D88" s="34">
        <f t="shared" si="15"/>
        <v>84</v>
      </c>
      <c r="E88" s="51">
        <f t="shared" si="16"/>
        <v>3.6499999999999998E-2</v>
      </c>
      <c r="F88" s="52"/>
      <c r="G88" s="52"/>
      <c r="H88" s="52">
        <f t="shared" si="17"/>
        <v>1.4999999999999999E-2</v>
      </c>
      <c r="I88" s="80">
        <f t="shared" si="18"/>
        <v>5.1499999999999997E-2</v>
      </c>
      <c r="J88" s="76">
        <f t="shared" si="19"/>
        <v>5.1500000000000101E-2</v>
      </c>
    </row>
    <row r="89" spans="1:10" x14ac:dyDescent="0.25">
      <c r="A89" s="9"/>
      <c r="B89" s="59"/>
      <c r="D89" s="34">
        <f t="shared" si="15"/>
        <v>85</v>
      </c>
      <c r="E89" s="51">
        <f t="shared" si="16"/>
        <v>3.6499999999999998E-2</v>
      </c>
      <c r="F89" s="52"/>
      <c r="G89" s="52"/>
      <c r="H89" s="52">
        <f t="shared" si="17"/>
        <v>1.4999999999999999E-2</v>
      </c>
      <c r="I89" s="80">
        <f t="shared" si="18"/>
        <v>5.1499999999999997E-2</v>
      </c>
      <c r="J89" s="76">
        <f t="shared" si="19"/>
        <v>5.1500000000000101E-2</v>
      </c>
    </row>
    <row r="90" spans="1:10" x14ac:dyDescent="0.25">
      <c r="A90" s="9"/>
      <c r="B90" s="59"/>
      <c r="D90" s="34">
        <f t="shared" si="15"/>
        <v>86</v>
      </c>
      <c r="E90" s="51">
        <f t="shared" si="16"/>
        <v>3.6499999999999998E-2</v>
      </c>
      <c r="F90" s="52"/>
      <c r="G90" s="52"/>
      <c r="H90" s="52">
        <f t="shared" si="17"/>
        <v>1.4999999999999999E-2</v>
      </c>
      <c r="I90" s="80">
        <f t="shared" si="18"/>
        <v>5.1499999999999997E-2</v>
      </c>
      <c r="J90" s="76">
        <f t="shared" si="19"/>
        <v>5.1500000000000101E-2</v>
      </c>
    </row>
    <row r="91" spans="1:10" x14ac:dyDescent="0.25">
      <c r="A91" s="9"/>
      <c r="B91" s="59"/>
      <c r="D91" s="34">
        <f t="shared" si="15"/>
        <v>87</v>
      </c>
      <c r="E91" s="51">
        <f t="shared" si="16"/>
        <v>3.6499999999999998E-2</v>
      </c>
      <c r="F91" s="52"/>
      <c r="G91" s="52"/>
      <c r="H91" s="52">
        <f t="shared" si="17"/>
        <v>1.4999999999999999E-2</v>
      </c>
      <c r="I91" s="80">
        <f t="shared" si="18"/>
        <v>5.1499999999999997E-2</v>
      </c>
      <c r="J91" s="76">
        <f t="shared" si="19"/>
        <v>5.1500000000000101E-2</v>
      </c>
    </row>
    <row r="92" spans="1:10" x14ac:dyDescent="0.25">
      <c r="A92" s="9"/>
      <c r="B92" s="59"/>
      <c r="D92" s="34">
        <f t="shared" si="15"/>
        <v>88</v>
      </c>
      <c r="E92" s="51">
        <f t="shared" si="16"/>
        <v>3.6499999999999998E-2</v>
      </c>
      <c r="F92" s="52"/>
      <c r="G92" s="52"/>
      <c r="H92" s="52">
        <f t="shared" si="17"/>
        <v>1.4999999999999999E-2</v>
      </c>
      <c r="I92" s="80">
        <f t="shared" si="18"/>
        <v>5.1499999999999997E-2</v>
      </c>
      <c r="J92" s="76">
        <f t="shared" si="19"/>
        <v>5.1499999999999879E-2</v>
      </c>
    </row>
    <row r="93" spans="1:10" x14ac:dyDescent="0.25">
      <c r="A93" s="9"/>
      <c r="B93" s="59"/>
      <c r="D93" s="34">
        <f t="shared" si="15"/>
        <v>89</v>
      </c>
      <c r="E93" s="51">
        <f t="shared" si="16"/>
        <v>3.6499999999999998E-2</v>
      </c>
      <c r="F93" s="52"/>
      <c r="G93" s="52"/>
      <c r="H93" s="52">
        <f t="shared" si="17"/>
        <v>1.4999999999999999E-2</v>
      </c>
      <c r="I93" s="80">
        <f t="shared" si="18"/>
        <v>5.1499999999999997E-2</v>
      </c>
      <c r="J93" s="76">
        <f t="shared" si="19"/>
        <v>5.1500000000000101E-2</v>
      </c>
    </row>
    <row r="94" spans="1:10" x14ac:dyDescent="0.25">
      <c r="A94" s="9"/>
      <c r="B94" s="59"/>
      <c r="D94" s="34">
        <f t="shared" si="15"/>
        <v>90</v>
      </c>
      <c r="E94" s="51">
        <f t="shared" si="16"/>
        <v>3.6499999999999998E-2</v>
      </c>
      <c r="F94" s="52"/>
      <c r="G94" s="52"/>
      <c r="H94" s="52">
        <f t="shared" si="17"/>
        <v>1.4999999999999999E-2</v>
      </c>
      <c r="I94" s="80">
        <f t="shared" si="18"/>
        <v>5.1499999999999997E-2</v>
      </c>
      <c r="J94" s="76">
        <f t="shared" si="19"/>
        <v>5.1500000000000101E-2</v>
      </c>
    </row>
    <row r="95" spans="1:10" x14ac:dyDescent="0.25">
      <c r="A95" s="9"/>
      <c r="B95" s="59"/>
      <c r="D95" s="34">
        <f t="shared" si="15"/>
        <v>91</v>
      </c>
      <c r="E95" s="51">
        <f t="shared" si="16"/>
        <v>3.6499999999999998E-2</v>
      </c>
      <c r="F95" s="52"/>
      <c r="G95" s="52"/>
      <c r="H95" s="52">
        <f t="shared" si="17"/>
        <v>1.4999999999999999E-2</v>
      </c>
      <c r="I95" s="80">
        <f t="shared" si="18"/>
        <v>5.1499999999999997E-2</v>
      </c>
      <c r="J95" s="76">
        <f t="shared" si="19"/>
        <v>5.1500000000000101E-2</v>
      </c>
    </row>
    <row r="96" spans="1:10" x14ac:dyDescent="0.25">
      <c r="A96" s="9"/>
      <c r="B96" s="59"/>
      <c r="D96" s="34">
        <f t="shared" si="15"/>
        <v>92</v>
      </c>
      <c r="E96" s="51">
        <f t="shared" si="16"/>
        <v>3.6499999999999998E-2</v>
      </c>
      <c r="F96" s="52"/>
      <c r="G96" s="52"/>
      <c r="H96" s="52">
        <f t="shared" si="17"/>
        <v>1.4999999999999999E-2</v>
      </c>
      <c r="I96" s="80">
        <f t="shared" si="18"/>
        <v>5.1499999999999997E-2</v>
      </c>
      <c r="J96" s="76">
        <f t="shared" si="19"/>
        <v>5.1500000000000101E-2</v>
      </c>
    </row>
    <row r="97" spans="1:10" x14ac:dyDescent="0.25">
      <c r="A97" s="9"/>
      <c r="B97" s="59"/>
      <c r="D97" s="34">
        <f t="shared" si="15"/>
        <v>93</v>
      </c>
      <c r="E97" s="51">
        <f t="shared" si="16"/>
        <v>3.6499999999999998E-2</v>
      </c>
      <c r="F97" s="52"/>
      <c r="G97" s="52"/>
      <c r="H97" s="52">
        <f t="shared" si="17"/>
        <v>1.4999999999999999E-2</v>
      </c>
      <c r="I97" s="80">
        <f t="shared" si="18"/>
        <v>5.1499999999999997E-2</v>
      </c>
      <c r="J97" s="76">
        <f t="shared" si="19"/>
        <v>5.1500000000000101E-2</v>
      </c>
    </row>
    <row r="98" spans="1:10" x14ac:dyDescent="0.25">
      <c r="A98" s="9"/>
      <c r="B98" s="59"/>
      <c r="D98" s="34">
        <f t="shared" si="15"/>
        <v>94</v>
      </c>
      <c r="E98" s="51">
        <f t="shared" si="16"/>
        <v>3.6499999999999998E-2</v>
      </c>
      <c r="F98" s="52"/>
      <c r="G98" s="52"/>
      <c r="H98" s="52">
        <f t="shared" si="17"/>
        <v>1.4999999999999999E-2</v>
      </c>
      <c r="I98" s="80">
        <f t="shared" si="18"/>
        <v>5.1499999999999997E-2</v>
      </c>
      <c r="J98" s="76">
        <f t="shared" si="19"/>
        <v>5.1500000000000101E-2</v>
      </c>
    </row>
    <row r="99" spans="1:10" x14ac:dyDescent="0.25">
      <c r="A99" s="9"/>
      <c r="B99" s="59"/>
      <c r="D99" s="34">
        <f t="shared" si="15"/>
        <v>95</v>
      </c>
      <c r="E99" s="51">
        <f t="shared" ref="E99:E104" si="20">IF(D99&gt;=$B$7,$B$6,($B$6-$E$34)/($B$7-$B$5)+E98)</f>
        <v>3.6499999999999998E-2</v>
      </c>
      <c r="F99" s="52"/>
      <c r="G99" s="52"/>
      <c r="H99" s="52">
        <f t="shared" ref="H99:H104" si="21">IF(D99&gt;=$B$7,$B$10,($B$10-$H$34)/($B$7-$B$5)+H98)</f>
        <v>1.4999999999999999E-2</v>
      </c>
      <c r="I99" s="80">
        <f t="shared" si="18"/>
        <v>5.1499999999999997E-2</v>
      </c>
      <c r="J99" s="76">
        <f t="shared" si="19"/>
        <v>5.1500000000000323E-2</v>
      </c>
    </row>
    <row r="100" spans="1:10" x14ac:dyDescent="0.25">
      <c r="A100" s="9"/>
      <c r="B100" s="59"/>
      <c r="D100" s="34">
        <f t="shared" ref="D100:D104" si="22">D99+1</f>
        <v>96</v>
      </c>
      <c r="E100" s="51">
        <f t="shared" si="20"/>
        <v>3.6499999999999998E-2</v>
      </c>
      <c r="F100" s="52"/>
      <c r="G100" s="52"/>
      <c r="H100" s="52">
        <f t="shared" si="21"/>
        <v>1.4999999999999999E-2</v>
      </c>
      <c r="I100" s="80">
        <f t="shared" si="18"/>
        <v>5.1499999999999997E-2</v>
      </c>
      <c r="J100" s="76">
        <f t="shared" si="19"/>
        <v>5.1499999999999879E-2</v>
      </c>
    </row>
    <row r="101" spans="1:10" x14ac:dyDescent="0.25">
      <c r="A101" s="9"/>
      <c r="B101" s="59"/>
      <c r="D101" s="34">
        <f t="shared" si="22"/>
        <v>97</v>
      </c>
      <c r="E101" s="51">
        <f t="shared" si="20"/>
        <v>3.6499999999999998E-2</v>
      </c>
      <c r="F101" s="52"/>
      <c r="G101" s="52"/>
      <c r="H101" s="52">
        <f t="shared" si="21"/>
        <v>1.4999999999999999E-2</v>
      </c>
      <c r="I101" s="80">
        <f t="shared" si="18"/>
        <v>5.1499999999999997E-2</v>
      </c>
      <c r="J101" s="76">
        <f t="shared" si="19"/>
        <v>5.1500000000000323E-2</v>
      </c>
    </row>
    <row r="102" spans="1:10" x14ac:dyDescent="0.25">
      <c r="A102" s="9"/>
      <c r="B102" s="59"/>
      <c r="D102" s="34">
        <f t="shared" si="22"/>
        <v>98</v>
      </c>
      <c r="E102" s="51">
        <f t="shared" si="20"/>
        <v>3.6499999999999998E-2</v>
      </c>
      <c r="F102" s="52"/>
      <c r="G102" s="52"/>
      <c r="H102" s="52">
        <f t="shared" si="21"/>
        <v>1.4999999999999999E-2</v>
      </c>
      <c r="I102" s="80">
        <f t="shared" si="18"/>
        <v>5.1499999999999997E-2</v>
      </c>
      <c r="J102" s="76">
        <f t="shared" si="19"/>
        <v>5.1499999999999879E-2</v>
      </c>
    </row>
    <row r="103" spans="1:10" x14ac:dyDescent="0.25">
      <c r="A103" s="9"/>
      <c r="B103" s="59"/>
      <c r="D103" s="34">
        <f t="shared" si="22"/>
        <v>99</v>
      </c>
      <c r="E103" s="51">
        <f t="shared" si="20"/>
        <v>3.6499999999999998E-2</v>
      </c>
      <c r="F103" s="52"/>
      <c r="G103" s="52"/>
      <c r="H103" s="52">
        <f t="shared" si="21"/>
        <v>1.4999999999999999E-2</v>
      </c>
      <c r="I103" s="80">
        <f t="shared" si="18"/>
        <v>5.1499999999999997E-2</v>
      </c>
      <c r="J103" s="76">
        <f t="shared" si="19"/>
        <v>5.1500000000000101E-2</v>
      </c>
    </row>
    <row r="104" spans="1:10" x14ac:dyDescent="0.25">
      <c r="A104" s="9"/>
      <c r="B104" s="59"/>
      <c r="D104" s="35">
        <f t="shared" si="22"/>
        <v>100</v>
      </c>
      <c r="E104" s="53">
        <f t="shared" si="20"/>
        <v>3.6499999999999998E-2</v>
      </c>
      <c r="F104" s="54"/>
      <c r="G104" s="54"/>
      <c r="H104" s="54">
        <f t="shared" si="21"/>
        <v>1.4999999999999999E-2</v>
      </c>
      <c r="I104" s="81">
        <f t="shared" si="18"/>
        <v>5.1499999999999997E-2</v>
      </c>
      <c r="J104" s="77">
        <f t="shared" si="19"/>
        <v>5.1500000000000101E-2</v>
      </c>
    </row>
  </sheetData>
  <mergeCells count="4">
    <mergeCell ref="L38:Y41"/>
    <mergeCell ref="L42:Y44"/>
    <mergeCell ref="L45:Y48"/>
    <mergeCell ref="L49:Y5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3199-9DEE-4D4F-BB11-88876A023CA6}">
  <sheetPr codeName="Sheet7">
    <tabColor theme="7" tint="0.59999389629810485"/>
  </sheetPr>
  <dimension ref="A1:E1778"/>
  <sheetViews>
    <sheetView workbookViewId="0">
      <selection activeCell="B2" sqref="B2"/>
    </sheetView>
  </sheetViews>
  <sheetFormatPr defaultRowHeight="15" x14ac:dyDescent="0.25"/>
  <cols>
    <col min="1" max="1" width="7.85546875" bestFit="1" customWidth="1"/>
    <col min="2" max="2" width="36" bestFit="1" customWidth="1"/>
    <col min="3" max="3" width="7.85546875" bestFit="1" customWidth="1"/>
    <col min="4" max="4" width="7" bestFit="1" customWidth="1"/>
    <col min="5" max="5" width="10.42578125" bestFit="1" customWidth="1"/>
  </cols>
  <sheetData>
    <row r="1" spans="1:5" ht="25.5" x14ac:dyDescent="0.25">
      <c r="A1" s="90" t="s">
        <v>46</v>
      </c>
      <c r="B1" s="90" t="s">
        <v>47</v>
      </c>
      <c r="C1" s="90" t="s">
        <v>48</v>
      </c>
      <c r="D1" s="90" t="s">
        <v>49</v>
      </c>
      <c r="E1" s="90" t="s">
        <v>211</v>
      </c>
    </row>
    <row r="2" spans="1:5" x14ac:dyDescent="0.25">
      <c r="A2" s="91">
        <v>1.0054794520547945</v>
      </c>
      <c r="B2" s="95" t="s">
        <v>50</v>
      </c>
      <c r="C2" s="92">
        <v>46174</v>
      </c>
      <c r="D2" s="93">
        <v>1.4999999999999999E-2</v>
      </c>
      <c r="E2" s="94" t="s">
        <v>51</v>
      </c>
    </row>
    <row r="3" spans="1:5" x14ac:dyDescent="0.25">
      <c r="A3" s="91">
        <v>1.1726027397260275</v>
      </c>
      <c r="B3" s="95" t="s">
        <v>50</v>
      </c>
      <c r="C3" s="92">
        <v>46235</v>
      </c>
      <c r="D3" s="93">
        <v>0.04</v>
      </c>
      <c r="E3" s="94" t="s">
        <v>51</v>
      </c>
    </row>
    <row r="4" spans="1:5" x14ac:dyDescent="0.25">
      <c r="A4" s="91">
        <v>1.2575342465753425</v>
      </c>
      <c r="B4" s="95" t="s">
        <v>50</v>
      </c>
      <c r="C4" s="92">
        <v>46266</v>
      </c>
      <c r="D4" s="93">
        <v>0.01</v>
      </c>
      <c r="E4" s="94" t="s">
        <v>51</v>
      </c>
    </row>
    <row r="5" spans="1:5" x14ac:dyDescent="0.25">
      <c r="A5" s="91">
        <v>1.4246575342465753</v>
      </c>
      <c r="B5" s="95" t="s">
        <v>50</v>
      </c>
      <c r="C5" s="92">
        <v>46327</v>
      </c>
      <c r="D5" s="93">
        <v>3.2500000000000001E-2</v>
      </c>
      <c r="E5" s="94" t="s">
        <v>51</v>
      </c>
    </row>
    <row r="6" spans="1:5" x14ac:dyDescent="0.25">
      <c r="A6" s="91">
        <v>1.6767123287671233</v>
      </c>
      <c r="B6" s="95" t="s">
        <v>50</v>
      </c>
      <c r="C6" s="92">
        <v>46419</v>
      </c>
      <c r="D6" s="93">
        <v>0.03</v>
      </c>
      <c r="E6" s="94" t="s">
        <v>51</v>
      </c>
    </row>
    <row r="7" spans="1:5" x14ac:dyDescent="0.25">
      <c r="A7" s="91">
        <v>1.7534246575342465</v>
      </c>
      <c r="B7" s="95" t="s">
        <v>50</v>
      </c>
      <c r="C7" s="92">
        <v>46447</v>
      </c>
      <c r="D7" s="93">
        <v>1.2500000000000001E-2</v>
      </c>
      <c r="E7" s="94" t="s">
        <v>51</v>
      </c>
    </row>
    <row r="8" spans="1:5" x14ac:dyDescent="0.25">
      <c r="A8" s="91">
        <v>1.9205479452054794</v>
      </c>
      <c r="B8" s="95" t="s">
        <v>50</v>
      </c>
      <c r="C8" s="92">
        <v>46508</v>
      </c>
      <c r="D8" s="93">
        <v>2.75E-2</v>
      </c>
      <c r="E8" s="94" t="s">
        <v>51</v>
      </c>
    </row>
    <row r="9" spans="1:5" x14ac:dyDescent="0.25">
      <c r="A9" s="91">
        <v>2.0054794520547947</v>
      </c>
      <c r="B9" s="95" t="s">
        <v>50</v>
      </c>
      <c r="C9" s="92">
        <v>46539</v>
      </c>
      <c r="D9" s="93">
        <v>0.01</v>
      </c>
      <c r="E9" s="94" t="s">
        <v>51</v>
      </c>
    </row>
    <row r="10" spans="1:5" x14ac:dyDescent="0.25">
      <c r="A10" s="91">
        <v>2.1726027397260275</v>
      </c>
      <c r="B10" s="95" t="s">
        <v>50</v>
      </c>
      <c r="C10" s="92">
        <v>46600</v>
      </c>
      <c r="D10" s="93">
        <v>2.5000000000000001E-2</v>
      </c>
      <c r="E10" s="94" t="s">
        <v>51</v>
      </c>
    </row>
    <row r="11" spans="1:5" x14ac:dyDescent="0.25">
      <c r="A11" s="91">
        <v>2.2356164383561645</v>
      </c>
      <c r="B11" s="95" t="s">
        <v>50</v>
      </c>
      <c r="C11" s="92">
        <v>46623</v>
      </c>
      <c r="D11" s="93">
        <v>3.245E-2</v>
      </c>
      <c r="E11" s="94" t="s">
        <v>51</v>
      </c>
    </row>
    <row r="12" spans="1:5" x14ac:dyDescent="0.25">
      <c r="A12" s="91">
        <v>2.2575342465753425</v>
      </c>
      <c r="B12" s="95" t="s">
        <v>50</v>
      </c>
      <c r="C12" s="92">
        <v>46631</v>
      </c>
      <c r="D12" s="93">
        <v>2.75E-2</v>
      </c>
      <c r="E12" s="94" t="s">
        <v>51</v>
      </c>
    </row>
    <row r="13" spans="1:5" x14ac:dyDescent="0.25">
      <c r="A13" s="91">
        <v>2.7561643835616438</v>
      </c>
      <c r="B13" s="95" t="s">
        <v>50</v>
      </c>
      <c r="C13" s="92">
        <v>46813</v>
      </c>
      <c r="D13" s="93">
        <v>3.5000000000000003E-2</v>
      </c>
      <c r="E13" s="94" t="s">
        <v>51</v>
      </c>
    </row>
    <row r="14" spans="1:5" x14ac:dyDescent="0.25">
      <c r="A14" s="91">
        <v>3.0082191780821916</v>
      </c>
      <c r="B14" s="95" t="s">
        <v>50</v>
      </c>
      <c r="C14" s="92">
        <v>46905</v>
      </c>
      <c r="D14" s="93">
        <v>0.02</v>
      </c>
      <c r="E14" s="94" t="s">
        <v>51</v>
      </c>
    </row>
    <row r="15" spans="1:5" x14ac:dyDescent="0.25">
      <c r="A15" s="91">
        <v>3.2602739726027399</v>
      </c>
      <c r="B15" s="95" t="s">
        <v>50</v>
      </c>
      <c r="C15" s="92">
        <v>46997</v>
      </c>
      <c r="D15" s="93">
        <v>3.2500000000000001E-2</v>
      </c>
      <c r="E15" s="94" t="s">
        <v>51</v>
      </c>
    </row>
    <row r="16" spans="1:5" x14ac:dyDescent="0.25">
      <c r="A16" s="91">
        <v>3.7561643835616438</v>
      </c>
      <c r="B16" s="95" t="s">
        <v>50</v>
      </c>
      <c r="C16" s="92">
        <v>47178</v>
      </c>
      <c r="D16" s="93">
        <v>0.04</v>
      </c>
      <c r="E16" s="94" t="s">
        <v>51</v>
      </c>
    </row>
    <row r="17" spans="1:5" x14ac:dyDescent="0.25">
      <c r="A17" s="91">
        <v>4.0082191780821921</v>
      </c>
      <c r="B17" s="95" t="s">
        <v>50</v>
      </c>
      <c r="C17" s="92">
        <v>47270</v>
      </c>
      <c r="D17" s="93">
        <v>5.7500000000000002E-2</v>
      </c>
      <c r="E17" s="94" t="s">
        <v>51</v>
      </c>
    </row>
    <row r="18" spans="1:5" x14ac:dyDescent="0.25">
      <c r="A18" s="91">
        <v>4.0082191780821921</v>
      </c>
      <c r="B18" s="95" t="s">
        <v>50</v>
      </c>
      <c r="C18" s="92">
        <v>47270</v>
      </c>
      <c r="D18" s="93">
        <v>2.2499999999999999E-2</v>
      </c>
      <c r="E18" s="94" t="s">
        <v>51</v>
      </c>
    </row>
    <row r="19" spans="1:5" x14ac:dyDescent="0.25">
      <c r="A19" s="91">
        <v>4.2602739726027394</v>
      </c>
      <c r="B19" s="95" t="s">
        <v>50</v>
      </c>
      <c r="C19" s="92">
        <v>47362</v>
      </c>
      <c r="D19" s="93">
        <v>3.5000000000000003E-2</v>
      </c>
      <c r="E19" s="94" t="s">
        <v>51</v>
      </c>
    </row>
    <row r="20" spans="1:5" x14ac:dyDescent="0.25">
      <c r="A20" s="91">
        <v>4.5095890410958903</v>
      </c>
      <c r="B20" s="95" t="s">
        <v>50</v>
      </c>
      <c r="C20" s="92">
        <v>47453</v>
      </c>
      <c r="D20" s="93">
        <v>2.2499999999999999E-2</v>
      </c>
      <c r="E20" s="94" t="s">
        <v>51</v>
      </c>
    </row>
    <row r="21" spans="1:5" x14ac:dyDescent="0.25">
      <c r="A21" s="91">
        <v>4.7561643835616438</v>
      </c>
      <c r="B21" s="95" t="s">
        <v>50</v>
      </c>
      <c r="C21" s="92">
        <v>47543</v>
      </c>
      <c r="D21" s="93">
        <v>2.75E-2</v>
      </c>
      <c r="E21" s="94" t="s">
        <v>51</v>
      </c>
    </row>
    <row r="22" spans="1:5" x14ac:dyDescent="0.25">
      <c r="A22" s="91">
        <v>5.0082191780821921</v>
      </c>
      <c r="B22" s="95" t="s">
        <v>50</v>
      </c>
      <c r="C22" s="92">
        <v>47635</v>
      </c>
      <c r="D22" s="93">
        <v>1.2500000000000001E-2</v>
      </c>
      <c r="E22" s="94" t="s">
        <v>51</v>
      </c>
    </row>
    <row r="23" spans="1:5" x14ac:dyDescent="0.25">
      <c r="A23" s="91">
        <v>5.2602739726027394</v>
      </c>
      <c r="B23" s="95" t="s">
        <v>50</v>
      </c>
      <c r="C23" s="92">
        <v>47727</v>
      </c>
      <c r="D23" s="93">
        <v>2.75E-2</v>
      </c>
      <c r="E23" s="94" t="s">
        <v>51</v>
      </c>
    </row>
    <row r="24" spans="1:5" x14ac:dyDescent="0.25">
      <c r="A24" s="91">
        <v>5.5095890410958903</v>
      </c>
      <c r="B24" s="95" t="s">
        <v>50</v>
      </c>
      <c r="C24" s="92">
        <v>47818</v>
      </c>
      <c r="D24" s="93">
        <v>5.0000000000000001E-3</v>
      </c>
      <c r="E24" s="94" t="s">
        <v>51</v>
      </c>
    </row>
    <row r="25" spans="1:5" x14ac:dyDescent="0.25">
      <c r="A25" s="91">
        <v>6.0082191780821921</v>
      </c>
      <c r="B25" s="95" t="s">
        <v>50</v>
      </c>
      <c r="C25" s="92">
        <v>48000</v>
      </c>
      <c r="D25" s="93">
        <v>1.4999999999999999E-2</v>
      </c>
      <c r="E25" s="94" t="s">
        <v>51</v>
      </c>
    </row>
    <row r="26" spans="1:5" x14ac:dyDescent="0.25">
      <c r="A26" s="91">
        <v>6.5095890410958903</v>
      </c>
      <c r="B26" s="95" t="s">
        <v>50</v>
      </c>
      <c r="C26" s="92">
        <v>48183</v>
      </c>
      <c r="D26" s="93">
        <v>1.4999999999999999E-2</v>
      </c>
      <c r="E26" s="94" t="s">
        <v>51</v>
      </c>
    </row>
    <row r="27" spans="1:5" x14ac:dyDescent="0.25">
      <c r="A27" s="91">
        <v>6.7589041095890412</v>
      </c>
      <c r="B27" s="95" t="s">
        <v>50</v>
      </c>
      <c r="C27" s="92">
        <v>48274</v>
      </c>
      <c r="D27" s="93">
        <v>0.03</v>
      </c>
      <c r="E27" s="94" t="s">
        <v>51</v>
      </c>
    </row>
    <row r="28" spans="1:5" x14ac:dyDescent="0.25">
      <c r="A28" s="91">
        <v>7.0109589041095894</v>
      </c>
      <c r="B28" s="95" t="s">
        <v>50</v>
      </c>
      <c r="C28" s="92">
        <v>48366</v>
      </c>
      <c r="D28" s="93">
        <v>0.02</v>
      </c>
      <c r="E28" s="94" t="s">
        <v>51</v>
      </c>
    </row>
    <row r="29" spans="1:5" x14ac:dyDescent="0.25">
      <c r="A29" s="91">
        <v>7.5123287671232877</v>
      </c>
      <c r="B29" s="95" t="s">
        <v>50</v>
      </c>
      <c r="C29" s="92">
        <v>48549</v>
      </c>
      <c r="D29" s="93">
        <v>2.5000000000000001E-2</v>
      </c>
      <c r="E29" s="94" t="s">
        <v>51</v>
      </c>
    </row>
    <row r="30" spans="1:5" x14ac:dyDescent="0.25">
      <c r="A30" s="91">
        <v>8.0109589041095894</v>
      </c>
      <c r="B30" s="95" t="s">
        <v>50</v>
      </c>
      <c r="C30" s="92">
        <v>48731</v>
      </c>
      <c r="D30" s="93">
        <v>5.7500000000000002E-2</v>
      </c>
      <c r="E30" s="94" t="s">
        <v>51</v>
      </c>
    </row>
    <row r="31" spans="1:5" x14ac:dyDescent="0.25">
      <c r="A31" s="91">
        <v>8.0109589041095894</v>
      </c>
      <c r="B31" s="95" t="s">
        <v>50</v>
      </c>
      <c r="C31" s="92">
        <v>48731</v>
      </c>
      <c r="D31" s="93">
        <v>2.75E-2</v>
      </c>
      <c r="E31" s="94" t="s">
        <v>51</v>
      </c>
    </row>
    <row r="32" spans="1:5" x14ac:dyDescent="0.25">
      <c r="A32" s="91">
        <v>8.5123287671232877</v>
      </c>
      <c r="B32" s="95" t="s">
        <v>50</v>
      </c>
      <c r="C32" s="92">
        <v>48914</v>
      </c>
      <c r="D32" s="93">
        <v>3.2500000000000001E-2</v>
      </c>
      <c r="E32" s="94" t="s">
        <v>51</v>
      </c>
    </row>
    <row r="33" spans="1:5" x14ac:dyDescent="0.25">
      <c r="A33" s="91">
        <v>8.7589041095890412</v>
      </c>
      <c r="B33" s="95" t="s">
        <v>50</v>
      </c>
      <c r="C33" s="92">
        <v>49004</v>
      </c>
      <c r="D33" s="93">
        <v>3.5000000000000003E-2</v>
      </c>
      <c r="E33" s="94" t="s">
        <v>51</v>
      </c>
    </row>
    <row r="34" spans="1:5" x14ac:dyDescent="0.25">
      <c r="A34" s="91">
        <v>9.0109589041095894</v>
      </c>
      <c r="B34" s="95" t="s">
        <v>50</v>
      </c>
      <c r="C34" s="92">
        <v>49096</v>
      </c>
      <c r="D34" s="93">
        <v>0.03</v>
      </c>
      <c r="E34" s="94" t="s">
        <v>51</v>
      </c>
    </row>
    <row r="35" spans="1:5" x14ac:dyDescent="0.25">
      <c r="A35" s="91">
        <v>9.5123287671232877</v>
      </c>
      <c r="B35" s="95" t="s">
        <v>50</v>
      </c>
      <c r="C35" s="92">
        <v>49279</v>
      </c>
      <c r="D35" s="93">
        <v>3.2500000000000001E-2</v>
      </c>
      <c r="E35" s="94" t="s">
        <v>51</v>
      </c>
    </row>
    <row r="36" spans="1:5" x14ac:dyDescent="0.25">
      <c r="A36" s="91">
        <v>10.010958904109589</v>
      </c>
      <c r="B36" s="95" t="s">
        <v>50</v>
      </c>
      <c r="C36" s="92">
        <v>49461</v>
      </c>
      <c r="D36" s="93">
        <v>3.2500000000000001E-2</v>
      </c>
      <c r="E36" s="94" t="s">
        <v>51</v>
      </c>
    </row>
    <row r="37" spans="1:5" x14ac:dyDescent="0.25">
      <c r="A37" s="91">
        <v>12.013698630136986</v>
      </c>
      <c r="B37" s="95" t="s">
        <v>50</v>
      </c>
      <c r="C37" s="92">
        <v>50192</v>
      </c>
      <c r="D37" s="93">
        <v>0.05</v>
      </c>
      <c r="E37" s="94" t="s">
        <v>51</v>
      </c>
    </row>
    <row r="38" spans="1:5" x14ac:dyDescent="0.25">
      <c r="A38" s="91">
        <v>16.016438356164382</v>
      </c>
      <c r="B38" s="95" t="s">
        <v>50</v>
      </c>
      <c r="C38" s="92">
        <v>51653</v>
      </c>
      <c r="D38" s="93">
        <v>0.04</v>
      </c>
      <c r="E38" s="94" t="s">
        <v>51</v>
      </c>
    </row>
    <row r="39" spans="1:5" x14ac:dyDescent="0.25">
      <c r="A39" s="91">
        <v>20.520547945205479</v>
      </c>
      <c r="B39" s="95" t="s">
        <v>50</v>
      </c>
      <c r="C39" s="92">
        <v>53297</v>
      </c>
      <c r="D39" s="93">
        <v>3.5000000000000003E-2</v>
      </c>
      <c r="E39" s="94" t="s">
        <v>51</v>
      </c>
    </row>
    <row r="40" spans="1:5" x14ac:dyDescent="0.25">
      <c r="A40" s="91">
        <v>23.523287671232875</v>
      </c>
      <c r="B40" s="95" t="s">
        <v>50</v>
      </c>
      <c r="C40" s="92">
        <v>54393</v>
      </c>
      <c r="D40" s="93">
        <v>2.75E-2</v>
      </c>
      <c r="E40" s="94" t="s">
        <v>51</v>
      </c>
    </row>
    <row r="41" spans="1:5" x14ac:dyDescent="0.25">
      <c r="A41" s="91">
        <v>26.523287671232875</v>
      </c>
      <c r="B41" s="95" t="s">
        <v>50</v>
      </c>
      <c r="C41" s="92">
        <v>55488</v>
      </c>
      <c r="D41" s="93">
        <v>0.02</v>
      </c>
      <c r="E41" s="94" t="s">
        <v>51</v>
      </c>
    </row>
    <row r="42" spans="1:5" x14ac:dyDescent="0.25">
      <c r="A42" s="91">
        <v>28.526027397260275</v>
      </c>
      <c r="B42" s="95" t="s">
        <v>50</v>
      </c>
      <c r="C42" s="92">
        <v>56219</v>
      </c>
      <c r="D42" s="93">
        <v>1.7500000000000002E-2</v>
      </c>
      <c r="E42" s="94" t="s">
        <v>51</v>
      </c>
    </row>
    <row r="43" spans="1:5" x14ac:dyDescent="0.25">
      <c r="A43" s="91">
        <v>30.526027397260275</v>
      </c>
      <c r="B43" s="95" t="s">
        <v>50</v>
      </c>
      <c r="C43" s="92">
        <v>56949</v>
      </c>
      <c r="D43" s="93">
        <v>2.75E-2</v>
      </c>
      <c r="E43" s="94" t="s">
        <v>51</v>
      </c>
    </row>
    <row r="44" spans="1:5" x14ac:dyDescent="0.25">
      <c r="A44" s="91">
        <v>1.0054794520547945</v>
      </c>
      <c r="B44" s="95" t="s">
        <v>54</v>
      </c>
      <c r="C44" s="92">
        <v>46174</v>
      </c>
      <c r="D44" s="93">
        <v>2.2000000000000002E-2</v>
      </c>
      <c r="E44" s="94" t="s">
        <v>53</v>
      </c>
    </row>
    <row r="45" spans="1:5" x14ac:dyDescent="0.25">
      <c r="A45" s="91">
        <v>1.0082191780821919</v>
      </c>
      <c r="B45" s="95" t="s">
        <v>55</v>
      </c>
      <c r="C45" s="92">
        <v>46175</v>
      </c>
      <c r="D45" s="93">
        <v>2.5499999999999998E-2</v>
      </c>
      <c r="E45" s="94" t="s">
        <v>53</v>
      </c>
    </row>
    <row r="46" spans="1:5" x14ac:dyDescent="0.25">
      <c r="A46" s="91">
        <v>1.0082191780821919</v>
      </c>
      <c r="B46" s="95" t="s">
        <v>56</v>
      </c>
      <c r="C46" s="92">
        <v>46175</v>
      </c>
      <c r="D46" s="93">
        <v>0.08</v>
      </c>
      <c r="E46" s="94" t="s">
        <v>53</v>
      </c>
    </row>
    <row r="47" spans="1:5" x14ac:dyDescent="0.25">
      <c r="A47" s="91">
        <v>1.0082191780821919</v>
      </c>
      <c r="B47" s="95" t="s">
        <v>57</v>
      </c>
      <c r="C47" s="92">
        <v>46175</v>
      </c>
      <c r="D47" s="93">
        <v>2.5499999999999998E-2</v>
      </c>
      <c r="E47" s="94" t="s">
        <v>53</v>
      </c>
    </row>
    <row r="48" spans="1:5" x14ac:dyDescent="0.25">
      <c r="A48" s="91">
        <v>1.0082191780821919</v>
      </c>
      <c r="B48" s="95" t="s">
        <v>58</v>
      </c>
      <c r="C48" s="92">
        <v>46175</v>
      </c>
      <c r="D48" s="93">
        <v>0.03</v>
      </c>
      <c r="E48" s="94" t="s">
        <v>53</v>
      </c>
    </row>
    <row r="49" spans="1:5" x14ac:dyDescent="0.25">
      <c r="A49" s="91">
        <v>1.0082191780821919</v>
      </c>
      <c r="B49" s="95" t="s">
        <v>56</v>
      </c>
      <c r="C49" s="92">
        <v>46175</v>
      </c>
      <c r="D49" s="93">
        <v>2.4E-2</v>
      </c>
      <c r="E49" s="94" t="s">
        <v>53</v>
      </c>
    </row>
    <row r="50" spans="1:5" x14ac:dyDescent="0.25">
      <c r="A50" s="91">
        <v>1.0520547945205478</v>
      </c>
      <c r="B50" s="95" t="s">
        <v>59</v>
      </c>
      <c r="C50" s="92">
        <v>46191</v>
      </c>
      <c r="D50" s="93">
        <v>2.3E-2</v>
      </c>
      <c r="E50" s="94" t="s">
        <v>53</v>
      </c>
    </row>
    <row r="51" spans="1:5" x14ac:dyDescent="0.25">
      <c r="A51" s="91">
        <v>1.2082191780821918</v>
      </c>
      <c r="B51" s="95" t="s">
        <v>60</v>
      </c>
      <c r="C51" s="92">
        <v>46248</v>
      </c>
      <c r="D51" s="93">
        <v>2.6000000000000002E-2</v>
      </c>
      <c r="E51" s="94" t="s">
        <v>53</v>
      </c>
    </row>
    <row r="52" spans="1:5" x14ac:dyDescent="0.25">
      <c r="A52" s="91">
        <v>1.2575342465753425</v>
      </c>
      <c r="B52" s="95" t="s">
        <v>52</v>
      </c>
      <c r="C52" s="92">
        <v>46266</v>
      </c>
      <c r="D52" s="93">
        <v>2.5000000000000001E-2</v>
      </c>
      <c r="E52" s="94" t="s">
        <v>53</v>
      </c>
    </row>
    <row r="53" spans="1:5" x14ac:dyDescent="0.25">
      <c r="A53" s="91">
        <v>1.2767123287671234</v>
      </c>
      <c r="B53" s="95" t="s">
        <v>56</v>
      </c>
      <c r="C53" s="92">
        <v>46273</v>
      </c>
      <c r="D53" s="93">
        <v>1.3500000000000002E-2</v>
      </c>
      <c r="E53" s="94" t="s">
        <v>53</v>
      </c>
    </row>
    <row r="54" spans="1:5" x14ac:dyDescent="0.25">
      <c r="A54" s="91">
        <v>1.5095890410958903</v>
      </c>
      <c r="B54" s="95" t="s">
        <v>56</v>
      </c>
      <c r="C54" s="92">
        <v>46358</v>
      </c>
      <c r="D54" s="93">
        <v>0.08</v>
      </c>
      <c r="E54" s="94" t="s">
        <v>53</v>
      </c>
    </row>
    <row r="55" spans="1:5" x14ac:dyDescent="0.25">
      <c r="A55" s="91">
        <v>1.6767123287671233</v>
      </c>
      <c r="B55" s="95" t="s">
        <v>56</v>
      </c>
      <c r="C55" s="92">
        <v>46419</v>
      </c>
      <c r="D55" s="93">
        <v>1.8500000000000003E-2</v>
      </c>
      <c r="E55" s="94" t="s">
        <v>53</v>
      </c>
    </row>
    <row r="56" spans="1:5" x14ac:dyDescent="0.25">
      <c r="A56" s="91">
        <v>1.7095890410958905</v>
      </c>
      <c r="B56" s="95" t="s">
        <v>52</v>
      </c>
      <c r="C56" s="92">
        <v>46431</v>
      </c>
      <c r="D56" s="93">
        <v>1.8500000000000003E-2</v>
      </c>
      <c r="E56" s="94" t="s">
        <v>53</v>
      </c>
    </row>
    <row r="57" spans="1:5" x14ac:dyDescent="0.25">
      <c r="A57" s="91">
        <v>2.0054794520547947</v>
      </c>
      <c r="B57" s="95" t="s">
        <v>54</v>
      </c>
      <c r="C57" s="92">
        <v>46539</v>
      </c>
      <c r="D57" s="93">
        <v>2.5499999999999998E-2</v>
      </c>
      <c r="E57" s="94" t="s">
        <v>53</v>
      </c>
    </row>
    <row r="58" spans="1:5" x14ac:dyDescent="0.25">
      <c r="A58" s="91">
        <v>2.0054794520547947</v>
      </c>
      <c r="B58" s="95" t="s">
        <v>61</v>
      </c>
      <c r="C58" s="92">
        <v>46539</v>
      </c>
      <c r="D58" s="93">
        <v>2.1000000000000001E-2</v>
      </c>
      <c r="E58" s="94" t="s">
        <v>53</v>
      </c>
    </row>
    <row r="59" spans="1:5" x14ac:dyDescent="0.25">
      <c r="A59" s="91">
        <v>2.0054794520547947</v>
      </c>
      <c r="B59" s="95" t="s">
        <v>61</v>
      </c>
      <c r="C59" s="92">
        <v>46539</v>
      </c>
      <c r="D59" s="93">
        <v>6.6000000000000003E-2</v>
      </c>
      <c r="E59" s="94" t="s">
        <v>53</v>
      </c>
    </row>
    <row r="60" spans="1:5" x14ac:dyDescent="0.25">
      <c r="A60" s="91">
        <v>2.0082191780821916</v>
      </c>
      <c r="B60" s="95" t="s">
        <v>55</v>
      </c>
      <c r="C60" s="92">
        <v>46540</v>
      </c>
      <c r="D60" s="93">
        <v>2.6499999999999999E-2</v>
      </c>
      <c r="E60" s="94" t="s">
        <v>53</v>
      </c>
    </row>
    <row r="61" spans="1:5" x14ac:dyDescent="0.25">
      <c r="A61" s="91">
        <v>2.0082191780821916</v>
      </c>
      <c r="B61" s="95" t="s">
        <v>57</v>
      </c>
      <c r="C61" s="92">
        <v>46540</v>
      </c>
      <c r="D61" s="93">
        <v>2.6000000000000002E-2</v>
      </c>
      <c r="E61" s="94" t="s">
        <v>53</v>
      </c>
    </row>
    <row r="62" spans="1:5" x14ac:dyDescent="0.25">
      <c r="A62" s="91">
        <v>2.0082191780821916</v>
      </c>
      <c r="B62" s="95" t="s">
        <v>56</v>
      </c>
      <c r="C62" s="92">
        <v>46540</v>
      </c>
      <c r="D62" s="93">
        <v>2.6000000000000002E-2</v>
      </c>
      <c r="E62" s="94" t="s">
        <v>53</v>
      </c>
    </row>
    <row r="63" spans="1:5" x14ac:dyDescent="0.25">
      <c r="A63" s="91">
        <v>2.0082191780821916</v>
      </c>
      <c r="B63" s="95" t="s">
        <v>58</v>
      </c>
      <c r="C63" s="92">
        <v>46540</v>
      </c>
      <c r="D63" s="93">
        <v>1.2500000000000001E-2</v>
      </c>
      <c r="E63" s="94" t="s">
        <v>53</v>
      </c>
    </row>
    <row r="64" spans="1:5" x14ac:dyDescent="0.25">
      <c r="A64" s="91">
        <v>2.0082191780821916</v>
      </c>
      <c r="B64" s="95" t="s">
        <v>56</v>
      </c>
      <c r="C64" s="92">
        <v>46540</v>
      </c>
      <c r="D64" s="93">
        <v>7.5999999999999998E-2</v>
      </c>
      <c r="E64" s="94" t="s">
        <v>53</v>
      </c>
    </row>
    <row r="65" spans="1:5" x14ac:dyDescent="0.25">
      <c r="A65" s="91">
        <v>2.0520547945205481</v>
      </c>
      <c r="B65" s="95" t="s">
        <v>59</v>
      </c>
      <c r="C65" s="92">
        <v>46556</v>
      </c>
      <c r="D65" s="93">
        <v>2.5499999999999998E-2</v>
      </c>
      <c r="E65" s="94" t="s">
        <v>53</v>
      </c>
    </row>
    <row r="66" spans="1:5" x14ac:dyDescent="0.25">
      <c r="A66" s="91">
        <v>2.2082191780821918</v>
      </c>
      <c r="B66" s="95" t="s">
        <v>60</v>
      </c>
      <c r="C66" s="92">
        <v>46613</v>
      </c>
      <c r="D66" s="93">
        <v>2.35E-2</v>
      </c>
      <c r="E66" s="94" t="s">
        <v>53</v>
      </c>
    </row>
    <row r="67" spans="1:5" x14ac:dyDescent="0.25">
      <c r="A67" s="91">
        <v>2.2575342465753425</v>
      </c>
      <c r="B67" s="95" t="s">
        <v>52</v>
      </c>
      <c r="C67" s="92">
        <v>46631</v>
      </c>
      <c r="D67" s="93">
        <v>2.75E-2</v>
      </c>
      <c r="E67" s="94" t="s">
        <v>53</v>
      </c>
    </row>
    <row r="68" spans="1:5" x14ac:dyDescent="0.25">
      <c r="A68" s="91">
        <v>2.2767123287671232</v>
      </c>
      <c r="B68" s="95" t="s">
        <v>56</v>
      </c>
      <c r="C68" s="92">
        <v>46638</v>
      </c>
      <c r="D68" s="93">
        <v>1.0500000000000001E-2</v>
      </c>
      <c r="E68" s="94" t="s">
        <v>53</v>
      </c>
    </row>
    <row r="69" spans="1:5" x14ac:dyDescent="0.25">
      <c r="A69" s="91">
        <v>2.3835616438356166</v>
      </c>
      <c r="B69" s="95" t="s">
        <v>58</v>
      </c>
      <c r="C69" s="92">
        <v>46677</v>
      </c>
      <c r="D69" s="93">
        <v>3.85E-2</v>
      </c>
      <c r="E69" s="94" t="s">
        <v>53</v>
      </c>
    </row>
    <row r="70" spans="1:5" x14ac:dyDescent="0.25">
      <c r="A70" s="91">
        <v>2.473972602739726</v>
      </c>
      <c r="B70" s="95" t="s">
        <v>59</v>
      </c>
      <c r="C70" s="92">
        <v>46710</v>
      </c>
      <c r="D70" s="93">
        <v>6.1500000000000006E-2</v>
      </c>
      <c r="E70" s="94" t="s">
        <v>53</v>
      </c>
    </row>
    <row r="71" spans="1:5" x14ac:dyDescent="0.25">
      <c r="A71" s="91">
        <v>2.7041095890410958</v>
      </c>
      <c r="B71" s="95" t="s">
        <v>62</v>
      </c>
      <c r="C71" s="92">
        <v>46794</v>
      </c>
      <c r="D71" s="93">
        <v>1.2E-2</v>
      </c>
      <c r="E71" s="94" t="s">
        <v>53</v>
      </c>
    </row>
    <row r="72" spans="1:5" x14ac:dyDescent="0.25">
      <c r="A72" s="91">
        <v>2.7753424657534245</v>
      </c>
      <c r="B72" s="95" t="s">
        <v>56</v>
      </c>
      <c r="C72" s="92">
        <v>46820</v>
      </c>
      <c r="D72" s="93">
        <v>3.6000000000000004E-2</v>
      </c>
      <c r="E72" s="94" t="s">
        <v>53</v>
      </c>
    </row>
    <row r="73" spans="1:5" x14ac:dyDescent="0.25">
      <c r="A73" s="91">
        <v>2.8849315068493149</v>
      </c>
      <c r="B73" s="95" t="s">
        <v>58</v>
      </c>
      <c r="C73" s="92">
        <v>46860</v>
      </c>
      <c r="D73" s="93">
        <v>6.1500000000000006E-2</v>
      </c>
      <c r="E73" s="94" t="s">
        <v>53</v>
      </c>
    </row>
    <row r="74" spans="1:5" x14ac:dyDescent="0.25">
      <c r="A74" s="91">
        <v>3.0082191780821916</v>
      </c>
      <c r="B74" s="95" t="s">
        <v>61</v>
      </c>
      <c r="C74" s="92">
        <v>46905</v>
      </c>
      <c r="D74" s="93">
        <v>1.1000000000000001E-2</v>
      </c>
      <c r="E74" s="94" t="s">
        <v>53</v>
      </c>
    </row>
    <row r="75" spans="1:5" x14ac:dyDescent="0.25">
      <c r="A75" s="91">
        <v>3.010958904109589</v>
      </c>
      <c r="B75" s="95" t="s">
        <v>57</v>
      </c>
      <c r="C75" s="92">
        <v>46906</v>
      </c>
      <c r="D75" s="93">
        <v>0.03</v>
      </c>
      <c r="E75" s="94" t="s">
        <v>53</v>
      </c>
    </row>
    <row r="76" spans="1:5" x14ac:dyDescent="0.25">
      <c r="A76" s="91">
        <v>3.010958904109589</v>
      </c>
      <c r="B76" s="95" t="s">
        <v>58</v>
      </c>
      <c r="C76" s="92">
        <v>46906</v>
      </c>
      <c r="D76" s="93">
        <v>2.8500000000000001E-2</v>
      </c>
      <c r="E76" s="94" t="s">
        <v>53</v>
      </c>
    </row>
    <row r="77" spans="1:5" x14ac:dyDescent="0.25">
      <c r="A77" s="91">
        <v>3.010958904109589</v>
      </c>
      <c r="B77" s="95" t="s">
        <v>56</v>
      </c>
      <c r="C77" s="92">
        <v>46906</v>
      </c>
      <c r="D77" s="93">
        <v>2.8999999999999998E-2</v>
      </c>
      <c r="E77" s="94" t="s">
        <v>53</v>
      </c>
    </row>
    <row r="78" spans="1:5" x14ac:dyDescent="0.25">
      <c r="A78" s="91">
        <v>3.2109589041095892</v>
      </c>
      <c r="B78" s="95" t="s">
        <v>60</v>
      </c>
      <c r="C78" s="92">
        <v>46979</v>
      </c>
      <c r="D78" s="93">
        <v>3.1E-2</v>
      </c>
      <c r="E78" s="94" t="s">
        <v>53</v>
      </c>
    </row>
    <row r="79" spans="1:5" x14ac:dyDescent="0.25">
      <c r="A79" s="91">
        <v>3.2191780821917808</v>
      </c>
      <c r="B79" s="95" t="s">
        <v>59</v>
      </c>
      <c r="C79" s="92">
        <v>46982</v>
      </c>
      <c r="D79" s="93">
        <v>5.62E-2</v>
      </c>
      <c r="E79" s="94" t="s">
        <v>53</v>
      </c>
    </row>
    <row r="80" spans="1:5" x14ac:dyDescent="0.25">
      <c r="A80" s="91">
        <v>3.2602739726027399</v>
      </c>
      <c r="B80" s="95" t="s">
        <v>52</v>
      </c>
      <c r="C80" s="92">
        <v>46997</v>
      </c>
      <c r="D80" s="93">
        <v>2.75E-2</v>
      </c>
      <c r="E80" s="94" t="s">
        <v>53</v>
      </c>
    </row>
    <row r="81" spans="1:5" x14ac:dyDescent="0.25">
      <c r="A81" s="91">
        <v>3.2794520547945205</v>
      </c>
      <c r="B81" s="95" t="s">
        <v>56</v>
      </c>
      <c r="C81" s="92">
        <v>47004</v>
      </c>
      <c r="D81" s="93">
        <v>3.4000000000000002E-2</v>
      </c>
      <c r="E81" s="94" t="s">
        <v>53</v>
      </c>
    </row>
    <row r="82" spans="1:5" x14ac:dyDescent="0.25">
      <c r="A82" s="91">
        <v>3.5095890410958903</v>
      </c>
      <c r="B82" s="95" t="s">
        <v>54</v>
      </c>
      <c r="C82" s="92">
        <v>47088</v>
      </c>
      <c r="D82" s="93">
        <v>2.8999999999999998E-2</v>
      </c>
      <c r="E82" s="94" t="s">
        <v>53</v>
      </c>
    </row>
    <row r="83" spans="1:5" x14ac:dyDescent="0.25">
      <c r="A83" s="91">
        <v>3.5123287671232877</v>
      </c>
      <c r="B83" s="95" t="s">
        <v>55</v>
      </c>
      <c r="C83" s="92">
        <v>47089</v>
      </c>
      <c r="D83" s="93">
        <v>3.0499999999999999E-2</v>
      </c>
      <c r="E83" s="94" t="s">
        <v>53</v>
      </c>
    </row>
    <row r="84" spans="1:5" x14ac:dyDescent="0.25">
      <c r="A84" s="91">
        <v>3.5561643835616437</v>
      </c>
      <c r="B84" s="95" t="s">
        <v>59</v>
      </c>
      <c r="C84" s="92">
        <v>47105</v>
      </c>
      <c r="D84" s="93">
        <v>2.9500000000000002E-2</v>
      </c>
      <c r="E84" s="94" t="s">
        <v>53</v>
      </c>
    </row>
    <row r="85" spans="1:5" x14ac:dyDescent="0.25">
      <c r="A85" s="91">
        <v>3.580821917808219</v>
      </c>
      <c r="B85" s="95" t="s">
        <v>60</v>
      </c>
      <c r="C85" s="92">
        <v>47114</v>
      </c>
      <c r="D85" s="93">
        <v>5.6500000000000002E-2</v>
      </c>
      <c r="E85" s="94" t="s">
        <v>53</v>
      </c>
    </row>
    <row r="86" spans="1:5" x14ac:dyDescent="0.25">
      <c r="A86" s="91">
        <v>3.7671232876712328</v>
      </c>
      <c r="B86" s="95" t="s">
        <v>55</v>
      </c>
      <c r="C86" s="92">
        <v>47182</v>
      </c>
      <c r="D86" s="93">
        <v>5.7500000000000002E-2</v>
      </c>
      <c r="E86" s="94" t="s">
        <v>53</v>
      </c>
    </row>
    <row r="87" spans="1:5" x14ac:dyDescent="0.25">
      <c r="A87" s="91">
        <v>3.7753424657534245</v>
      </c>
      <c r="B87" s="95" t="s">
        <v>56</v>
      </c>
      <c r="C87" s="92">
        <v>47185</v>
      </c>
      <c r="D87" s="93">
        <v>6.5000000000000002E-2</v>
      </c>
      <c r="E87" s="94" t="s">
        <v>53</v>
      </c>
    </row>
    <row r="88" spans="1:5" x14ac:dyDescent="0.25">
      <c r="A88" s="91">
        <v>3.7753424657534245</v>
      </c>
      <c r="B88" s="95" t="s">
        <v>56</v>
      </c>
      <c r="C88" s="92">
        <v>47185</v>
      </c>
      <c r="D88" s="93">
        <v>0.04</v>
      </c>
      <c r="E88" s="94" t="s">
        <v>53</v>
      </c>
    </row>
    <row r="89" spans="1:5" x14ac:dyDescent="0.25">
      <c r="A89" s="91">
        <v>4.0082191780821921</v>
      </c>
      <c r="B89" s="95" t="s">
        <v>54</v>
      </c>
      <c r="C89" s="92">
        <v>47270</v>
      </c>
      <c r="D89" s="93">
        <v>4.0999999999999995E-2</v>
      </c>
      <c r="E89" s="94" t="s">
        <v>53</v>
      </c>
    </row>
    <row r="90" spans="1:5" x14ac:dyDescent="0.25">
      <c r="A90" s="91">
        <v>4.0082191780821921</v>
      </c>
      <c r="B90" s="95" t="s">
        <v>61</v>
      </c>
      <c r="C90" s="92">
        <v>47270</v>
      </c>
      <c r="D90" s="93">
        <v>4.0500000000000001E-2</v>
      </c>
      <c r="E90" s="94" t="s">
        <v>53</v>
      </c>
    </row>
    <row r="91" spans="1:5" x14ac:dyDescent="0.25">
      <c r="A91" s="91">
        <v>4.0109589041095894</v>
      </c>
      <c r="B91" s="95" t="s">
        <v>56</v>
      </c>
      <c r="C91" s="92">
        <v>47271</v>
      </c>
      <c r="D91" s="93">
        <v>2.7000000000000003E-2</v>
      </c>
      <c r="E91" s="94" t="s">
        <v>53</v>
      </c>
    </row>
    <row r="92" spans="1:5" x14ac:dyDescent="0.25">
      <c r="A92" s="91">
        <v>4.0109589041095894</v>
      </c>
      <c r="B92" s="95" t="s">
        <v>58</v>
      </c>
      <c r="C92" s="92">
        <v>47271</v>
      </c>
      <c r="D92" s="93">
        <v>2.8500000000000001E-2</v>
      </c>
      <c r="E92" s="94" t="s">
        <v>53</v>
      </c>
    </row>
    <row r="93" spans="1:5" x14ac:dyDescent="0.25">
      <c r="A93" s="91">
        <v>4.0109589041095894</v>
      </c>
      <c r="B93" s="95" t="s">
        <v>57</v>
      </c>
      <c r="C93" s="92">
        <v>47271</v>
      </c>
      <c r="D93" s="93">
        <v>2.75E-2</v>
      </c>
      <c r="E93" s="94" t="s">
        <v>53</v>
      </c>
    </row>
    <row r="94" spans="1:5" x14ac:dyDescent="0.25">
      <c r="A94" s="91">
        <v>4.0547945205479454</v>
      </c>
      <c r="B94" s="95" t="s">
        <v>59</v>
      </c>
      <c r="C94" s="92">
        <v>47287</v>
      </c>
      <c r="D94" s="93">
        <v>5.7000000000000002E-2</v>
      </c>
      <c r="E94" s="94" t="s">
        <v>53</v>
      </c>
    </row>
    <row r="95" spans="1:5" x14ac:dyDescent="0.25">
      <c r="A95" s="91">
        <v>4.2109589041095887</v>
      </c>
      <c r="B95" s="95" t="s">
        <v>60</v>
      </c>
      <c r="C95" s="92">
        <v>47344</v>
      </c>
      <c r="D95" s="93">
        <v>4.2500000000000003E-2</v>
      </c>
      <c r="E95" s="94" t="s">
        <v>53</v>
      </c>
    </row>
    <row r="96" spans="1:5" x14ac:dyDescent="0.25">
      <c r="A96" s="91">
        <v>4.2602739726027394</v>
      </c>
      <c r="B96" s="95" t="s">
        <v>52</v>
      </c>
      <c r="C96" s="92">
        <v>47362</v>
      </c>
      <c r="D96" s="93">
        <v>2.3E-2</v>
      </c>
      <c r="E96" s="94" t="s">
        <v>53</v>
      </c>
    </row>
    <row r="97" spans="1:5" x14ac:dyDescent="0.25">
      <c r="A97" s="91">
        <v>4.2712328767123289</v>
      </c>
      <c r="B97" s="95" t="s">
        <v>57</v>
      </c>
      <c r="C97" s="92">
        <v>47366</v>
      </c>
      <c r="D97" s="93">
        <v>3.2500000000000001E-2</v>
      </c>
      <c r="E97" s="94" t="s">
        <v>53</v>
      </c>
    </row>
    <row r="98" spans="1:5" x14ac:dyDescent="0.25">
      <c r="A98" s="91">
        <v>4.3123287671232875</v>
      </c>
      <c r="B98" s="95" t="s">
        <v>54</v>
      </c>
      <c r="C98" s="92">
        <v>47381</v>
      </c>
      <c r="D98" s="93">
        <v>2.8999999999999998E-2</v>
      </c>
      <c r="E98" s="94" t="s">
        <v>53</v>
      </c>
    </row>
    <row r="99" spans="1:5" x14ac:dyDescent="0.25">
      <c r="A99" s="91">
        <v>4.3424657534246576</v>
      </c>
      <c r="B99" s="95" t="s">
        <v>52</v>
      </c>
      <c r="C99" s="92">
        <v>47392</v>
      </c>
      <c r="D99" s="93">
        <v>0.06</v>
      </c>
      <c r="E99" s="94" t="s">
        <v>53</v>
      </c>
    </row>
    <row r="100" spans="1:5" x14ac:dyDescent="0.25">
      <c r="A100" s="91">
        <v>4.3863013698630136</v>
      </c>
      <c r="B100" s="95" t="s">
        <v>58</v>
      </c>
      <c r="C100" s="92">
        <v>47408</v>
      </c>
      <c r="D100" s="93">
        <v>6.5000000000000002E-2</v>
      </c>
      <c r="E100" s="94" t="s">
        <v>53</v>
      </c>
    </row>
    <row r="101" spans="1:5" x14ac:dyDescent="0.25">
      <c r="A101" s="91">
        <v>4.4273972602739722</v>
      </c>
      <c r="B101" s="95" t="s">
        <v>56</v>
      </c>
      <c r="C101" s="92">
        <v>47423</v>
      </c>
      <c r="D101" s="93">
        <v>1.55E-2</v>
      </c>
      <c r="E101" s="94" t="s">
        <v>53</v>
      </c>
    </row>
    <row r="102" spans="1:5" x14ac:dyDescent="0.25">
      <c r="A102" s="91">
        <v>5.0082191780821921</v>
      </c>
      <c r="B102" s="95" t="s">
        <v>54</v>
      </c>
      <c r="C102" s="92">
        <v>47635</v>
      </c>
      <c r="D102" s="93">
        <v>2.0499999999999997E-2</v>
      </c>
      <c r="E102" s="94" t="s">
        <v>53</v>
      </c>
    </row>
    <row r="103" spans="1:5" x14ac:dyDescent="0.25">
      <c r="A103" s="91">
        <v>5.0109589041095894</v>
      </c>
      <c r="B103" s="95" t="s">
        <v>55</v>
      </c>
      <c r="C103" s="92">
        <v>47636</v>
      </c>
      <c r="D103" s="93">
        <v>2.2000000000000002E-2</v>
      </c>
      <c r="E103" s="94" t="s">
        <v>53</v>
      </c>
    </row>
    <row r="104" spans="1:5" x14ac:dyDescent="0.25">
      <c r="A104" s="91">
        <v>5.0109589041095894</v>
      </c>
      <c r="B104" s="95" t="s">
        <v>56</v>
      </c>
      <c r="C104" s="92">
        <v>47636</v>
      </c>
      <c r="D104" s="93">
        <v>2.0499999999999997E-2</v>
      </c>
      <c r="E104" s="94" t="s">
        <v>53</v>
      </c>
    </row>
    <row r="105" spans="1:5" x14ac:dyDescent="0.25">
      <c r="A105" s="91">
        <v>5.0109589041095894</v>
      </c>
      <c r="B105" s="95" t="s">
        <v>57</v>
      </c>
      <c r="C105" s="92">
        <v>47636</v>
      </c>
      <c r="D105" s="93">
        <v>2.0499999999999997E-2</v>
      </c>
      <c r="E105" s="94" t="s">
        <v>53</v>
      </c>
    </row>
    <row r="106" spans="1:5" x14ac:dyDescent="0.25">
      <c r="A106" s="91">
        <v>5.0109589041095894</v>
      </c>
      <c r="B106" s="95" t="s">
        <v>58</v>
      </c>
      <c r="C106" s="92">
        <v>47636</v>
      </c>
      <c r="D106" s="93">
        <v>1.7500000000000002E-2</v>
      </c>
      <c r="E106" s="94" t="s">
        <v>53</v>
      </c>
    </row>
    <row r="107" spans="1:5" x14ac:dyDescent="0.25">
      <c r="A107" s="91">
        <v>5.0109589041095894</v>
      </c>
      <c r="B107" s="95" t="s">
        <v>58</v>
      </c>
      <c r="C107" s="92">
        <v>47636</v>
      </c>
      <c r="D107" s="93">
        <v>3.15E-2</v>
      </c>
      <c r="E107" s="94" t="s">
        <v>53</v>
      </c>
    </row>
    <row r="108" spans="1:5" x14ac:dyDescent="0.25">
      <c r="A108" s="91">
        <v>5.0136986301369859</v>
      </c>
      <c r="B108" s="95" t="s">
        <v>60</v>
      </c>
      <c r="C108" s="92">
        <v>47637</v>
      </c>
      <c r="D108" s="93">
        <v>3.0499999999999999E-2</v>
      </c>
      <c r="E108" s="94" t="s">
        <v>53</v>
      </c>
    </row>
    <row r="109" spans="1:5" x14ac:dyDescent="0.25">
      <c r="A109" s="91">
        <v>5.0547945205479454</v>
      </c>
      <c r="B109" s="95" t="s">
        <v>59</v>
      </c>
      <c r="C109" s="92">
        <v>47652</v>
      </c>
      <c r="D109" s="93">
        <v>2.2000000000000002E-2</v>
      </c>
      <c r="E109" s="94" t="s">
        <v>53</v>
      </c>
    </row>
    <row r="110" spans="1:5" x14ac:dyDescent="0.25">
      <c r="A110" s="91">
        <v>5.2602739726027394</v>
      </c>
      <c r="B110" s="95" t="s">
        <v>61</v>
      </c>
      <c r="C110" s="92">
        <v>47727</v>
      </c>
      <c r="D110" s="93">
        <v>0.02</v>
      </c>
      <c r="E110" s="94" t="s">
        <v>53</v>
      </c>
    </row>
    <row r="111" spans="1:5" x14ac:dyDescent="0.25">
      <c r="A111" s="91">
        <v>5.2602739726027394</v>
      </c>
      <c r="B111" s="95" t="s">
        <v>52</v>
      </c>
      <c r="C111" s="92">
        <v>47727</v>
      </c>
      <c r="D111" s="93">
        <v>1.9E-2</v>
      </c>
      <c r="E111" s="94" t="s">
        <v>53</v>
      </c>
    </row>
    <row r="112" spans="1:5" x14ac:dyDescent="0.25">
      <c r="A112" s="91">
        <v>5.279452054794521</v>
      </c>
      <c r="B112" s="95" t="s">
        <v>56</v>
      </c>
      <c r="C112" s="92">
        <v>47734</v>
      </c>
      <c r="D112" s="93">
        <v>2.9500000000000002E-2</v>
      </c>
      <c r="E112" s="94" t="s">
        <v>53</v>
      </c>
    </row>
    <row r="113" spans="1:5" x14ac:dyDescent="0.25">
      <c r="A113" s="91">
        <v>5.3863013698630136</v>
      </c>
      <c r="B113" s="95" t="s">
        <v>58</v>
      </c>
      <c r="C113" s="92">
        <v>47773</v>
      </c>
      <c r="D113" s="93">
        <v>6.5500000000000003E-2</v>
      </c>
      <c r="E113" s="94" t="s">
        <v>53</v>
      </c>
    </row>
    <row r="114" spans="1:5" x14ac:dyDescent="0.25">
      <c r="A114" s="91">
        <v>5.5123287671232877</v>
      </c>
      <c r="B114" s="95" t="s">
        <v>56</v>
      </c>
      <c r="C114" s="92">
        <v>47819</v>
      </c>
      <c r="D114" s="93">
        <v>1.3500000000000002E-2</v>
      </c>
      <c r="E114" s="94" t="s">
        <v>53</v>
      </c>
    </row>
    <row r="115" spans="1:5" x14ac:dyDescent="0.25">
      <c r="A115" s="91">
        <v>5.7671232876712333</v>
      </c>
      <c r="B115" s="95" t="s">
        <v>57</v>
      </c>
      <c r="C115" s="92">
        <v>47912</v>
      </c>
      <c r="D115" s="93">
        <v>6.3E-2</v>
      </c>
      <c r="E115" s="94" t="s">
        <v>53</v>
      </c>
    </row>
    <row r="116" spans="1:5" x14ac:dyDescent="0.25">
      <c r="A116" s="91">
        <v>5.9945205479452053</v>
      </c>
      <c r="B116" s="95" t="s">
        <v>52</v>
      </c>
      <c r="C116" s="92">
        <v>47995</v>
      </c>
      <c r="D116" s="93">
        <v>2.1000000000000001E-2</v>
      </c>
      <c r="E116" s="94" t="s">
        <v>53</v>
      </c>
    </row>
    <row r="117" spans="1:5" x14ac:dyDescent="0.25">
      <c r="A117" s="91">
        <v>6.0082191780821921</v>
      </c>
      <c r="B117" s="95" t="s">
        <v>54</v>
      </c>
      <c r="C117" s="92">
        <v>48000</v>
      </c>
      <c r="D117" s="93">
        <v>1.6500000000000001E-2</v>
      </c>
      <c r="E117" s="94" t="s">
        <v>53</v>
      </c>
    </row>
    <row r="118" spans="1:5" x14ac:dyDescent="0.25">
      <c r="A118" s="91">
        <v>6.0082191780821921</v>
      </c>
      <c r="B118" s="95" t="s">
        <v>54</v>
      </c>
      <c r="C118" s="92">
        <v>48000</v>
      </c>
      <c r="D118" s="93">
        <v>3.5000000000000003E-2</v>
      </c>
      <c r="E118" s="94" t="s">
        <v>53</v>
      </c>
    </row>
    <row r="119" spans="1:5" x14ac:dyDescent="0.25">
      <c r="A119" s="91">
        <v>6.0109589041095894</v>
      </c>
      <c r="B119" s="95" t="s">
        <v>56</v>
      </c>
      <c r="C119" s="92">
        <v>48001</v>
      </c>
      <c r="D119" s="93">
        <v>2.1499999999999998E-2</v>
      </c>
      <c r="E119" s="94" t="s">
        <v>53</v>
      </c>
    </row>
    <row r="120" spans="1:5" x14ac:dyDescent="0.25">
      <c r="A120" s="91">
        <v>6.0109589041095894</v>
      </c>
      <c r="B120" s="95" t="s">
        <v>58</v>
      </c>
      <c r="C120" s="92">
        <v>48001</v>
      </c>
      <c r="D120" s="93">
        <v>2.0499999999999997E-2</v>
      </c>
      <c r="E120" s="94" t="s">
        <v>53</v>
      </c>
    </row>
    <row r="121" spans="1:5" x14ac:dyDescent="0.25">
      <c r="A121" s="91">
        <v>6.0109589041095894</v>
      </c>
      <c r="B121" s="95" t="s">
        <v>56</v>
      </c>
      <c r="C121" s="92">
        <v>48001</v>
      </c>
      <c r="D121" s="93">
        <v>6.2E-2</v>
      </c>
      <c r="E121" s="94" t="s">
        <v>53</v>
      </c>
    </row>
    <row r="122" spans="1:5" x14ac:dyDescent="0.25">
      <c r="A122" s="91">
        <v>6.0109589041095894</v>
      </c>
      <c r="B122" s="95" t="s">
        <v>57</v>
      </c>
      <c r="C122" s="92">
        <v>48001</v>
      </c>
      <c r="D122" s="93">
        <v>2.0499999999999997E-2</v>
      </c>
      <c r="E122" s="94" t="s">
        <v>53</v>
      </c>
    </row>
    <row r="123" spans="1:5" x14ac:dyDescent="0.25">
      <c r="A123" s="91">
        <v>6.0109589041095894</v>
      </c>
      <c r="B123" s="95" t="s">
        <v>55</v>
      </c>
      <c r="C123" s="92">
        <v>48001</v>
      </c>
      <c r="D123" s="93">
        <v>2.1499999999999998E-2</v>
      </c>
      <c r="E123" s="94" t="s">
        <v>53</v>
      </c>
    </row>
    <row r="124" spans="1:5" x14ac:dyDescent="0.25">
      <c r="A124" s="91">
        <v>6.0547945205479454</v>
      </c>
      <c r="B124" s="95" t="s">
        <v>59</v>
      </c>
      <c r="C124" s="92">
        <v>48017</v>
      </c>
      <c r="D124" s="93">
        <v>1.55E-2</v>
      </c>
      <c r="E124" s="94" t="s">
        <v>53</v>
      </c>
    </row>
    <row r="125" spans="1:5" x14ac:dyDescent="0.25">
      <c r="A125" s="91">
        <v>6.0547945205479454</v>
      </c>
      <c r="B125" s="95" t="s">
        <v>59</v>
      </c>
      <c r="C125" s="92">
        <v>48017</v>
      </c>
      <c r="D125" s="93">
        <v>6.3500000000000001E-2</v>
      </c>
      <c r="E125" s="94" t="s">
        <v>53</v>
      </c>
    </row>
    <row r="126" spans="1:5" x14ac:dyDescent="0.25">
      <c r="A126" s="91">
        <v>6.161643835616438</v>
      </c>
      <c r="B126" s="95" t="s">
        <v>62</v>
      </c>
      <c r="C126" s="92">
        <v>48056</v>
      </c>
      <c r="D126" s="93">
        <v>1.8500000000000003E-2</v>
      </c>
      <c r="E126" s="94" t="s">
        <v>53</v>
      </c>
    </row>
    <row r="127" spans="1:5" x14ac:dyDescent="0.25">
      <c r="A127" s="91">
        <v>6.2109589041095887</v>
      </c>
      <c r="B127" s="95" t="s">
        <v>60</v>
      </c>
      <c r="C127" s="92">
        <v>48074</v>
      </c>
      <c r="D127" s="93">
        <v>2.5499999999999998E-2</v>
      </c>
      <c r="E127" s="94" t="s">
        <v>53</v>
      </c>
    </row>
    <row r="128" spans="1:5" x14ac:dyDescent="0.25">
      <c r="A128" s="91">
        <v>6.2602739726027394</v>
      </c>
      <c r="B128" s="95" t="s">
        <v>52</v>
      </c>
      <c r="C128" s="92">
        <v>48092</v>
      </c>
      <c r="D128" s="93">
        <v>1.4999999999999999E-2</v>
      </c>
      <c r="E128" s="94" t="s">
        <v>53</v>
      </c>
    </row>
    <row r="129" spans="1:5" x14ac:dyDescent="0.25">
      <c r="A129" s="91">
        <v>6.2712328767123289</v>
      </c>
      <c r="B129" s="95" t="s">
        <v>55</v>
      </c>
      <c r="C129" s="92">
        <v>48096</v>
      </c>
      <c r="D129" s="93">
        <v>6.4000000000000001E-2</v>
      </c>
      <c r="E129" s="94" t="s">
        <v>53</v>
      </c>
    </row>
    <row r="130" spans="1:5" x14ac:dyDescent="0.25">
      <c r="A130" s="91">
        <v>6.5095890410958903</v>
      </c>
      <c r="B130" s="95" t="s">
        <v>61</v>
      </c>
      <c r="C130" s="92">
        <v>48183</v>
      </c>
      <c r="D130" s="93">
        <v>6.6000000000000003E-2</v>
      </c>
      <c r="E130" s="94" t="s">
        <v>53</v>
      </c>
    </row>
    <row r="131" spans="1:5" x14ac:dyDescent="0.25">
      <c r="A131" s="91">
        <v>6.5095890410958903</v>
      </c>
      <c r="B131" s="95" t="s">
        <v>61</v>
      </c>
      <c r="C131" s="92">
        <v>48183</v>
      </c>
      <c r="D131" s="93">
        <v>2.4E-2</v>
      </c>
      <c r="E131" s="94" t="s">
        <v>53</v>
      </c>
    </row>
    <row r="132" spans="1:5" x14ac:dyDescent="0.25">
      <c r="A132" s="91">
        <v>6.5123287671232877</v>
      </c>
      <c r="B132" s="95" t="s">
        <v>56</v>
      </c>
      <c r="C132" s="92">
        <v>48184</v>
      </c>
      <c r="D132" s="93">
        <v>2.2499999999999999E-2</v>
      </c>
      <c r="E132" s="94" t="s">
        <v>53</v>
      </c>
    </row>
    <row r="133" spans="1:5" x14ac:dyDescent="0.25">
      <c r="A133" s="91">
        <v>6.6821917808219178</v>
      </c>
      <c r="B133" s="95" t="s">
        <v>56</v>
      </c>
      <c r="C133" s="92">
        <v>48246</v>
      </c>
      <c r="D133" s="93">
        <v>4.0500000000000001E-2</v>
      </c>
      <c r="E133" s="94" t="s">
        <v>53</v>
      </c>
    </row>
    <row r="134" spans="1:5" x14ac:dyDescent="0.25">
      <c r="A134" s="91">
        <v>6.978082191780822</v>
      </c>
      <c r="B134" s="95" t="s">
        <v>52</v>
      </c>
      <c r="C134" s="92">
        <v>48354</v>
      </c>
      <c r="D134" s="93">
        <v>3.6499999999999998E-2</v>
      </c>
      <c r="E134" s="94" t="s">
        <v>53</v>
      </c>
    </row>
    <row r="135" spans="1:5" x14ac:dyDescent="0.25">
      <c r="A135" s="91">
        <v>7.0109589041095894</v>
      </c>
      <c r="B135" s="95" t="s">
        <v>52</v>
      </c>
      <c r="C135" s="92">
        <v>48366</v>
      </c>
      <c r="D135" s="93">
        <v>6.25E-2</v>
      </c>
      <c r="E135" s="94" t="s">
        <v>53</v>
      </c>
    </row>
    <row r="136" spans="1:5" x14ac:dyDescent="0.25">
      <c r="A136" s="91">
        <v>7.0136986301369859</v>
      </c>
      <c r="B136" s="95" t="s">
        <v>56</v>
      </c>
      <c r="C136" s="92">
        <v>48367</v>
      </c>
      <c r="D136" s="93">
        <v>3.7499999999999999E-2</v>
      </c>
      <c r="E136" s="94" t="s">
        <v>53</v>
      </c>
    </row>
    <row r="137" spans="1:5" x14ac:dyDescent="0.25">
      <c r="A137" s="91">
        <v>7.0575342465753428</v>
      </c>
      <c r="B137" s="95" t="s">
        <v>59</v>
      </c>
      <c r="C137" s="92">
        <v>48383</v>
      </c>
      <c r="D137" s="93">
        <v>3.2000000000000001E-2</v>
      </c>
      <c r="E137" s="94" t="s">
        <v>53</v>
      </c>
    </row>
    <row r="138" spans="1:5" x14ac:dyDescent="0.25">
      <c r="A138" s="91">
        <v>7.2136986301369861</v>
      </c>
      <c r="B138" s="95" t="s">
        <v>60</v>
      </c>
      <c r="C138" s="92">
        <v>48440</v>
      </c>
      <c r="D138" s="93">
        <v>3.95E-2</v>
      </c>
      <c r="E138" s="94" t="s">
        <v>53</v>
      </c>
    </row>
    <row r="139" spans="1:5" x14ac:dyDescent="0.25">
      <c r="A139" s="91">
        <v>7.2630136986301368</v>
      </c>
      <c r="B139" s="95" t="s">
        <v>52</v>
      </c>
      <c r="C139" s="92">
        <v>48458</v>
      </c>
      <c r="D139" s="93">
        <v>3.2500000000000001E-2</v>
      </c>
      <c r="E139" s="94" t="s">
        <v>53</v>
      </c>
    </row>
    <row r="140" spans="1:5" x14ac:dyDescent="0.25">
      <c r="A140" s="91">
        <v>7.4876712328767123</v>
      </c>
      <c r="B140" s="95" t="s">
        <v>52</v>
      </c>
      <c r="C140" s="92">
        <v>48540</v>
      </c>
      <c r="D140" s="93">
        <v>3.9E-2</v>
      </c>
      <c r="E140" s="94" t="s">
        <v>53</v>
      </c>
    </row>
    <row r="141" spans="1:5" x14ac:dyDescent="0.25">
      <c r="A141" s="91">
        <v>7.5123287671232877</v>
      </c>
      <c r="B141" s="95" t="s">
        <v>62</v>
      </c>
      <c r="C141" s="92">
        <v>48549</v>
      </c>
      <c r="D141" s="93">
        <v>3.7499999999999999E-2</v>
      </c>
      <c r="E141" s="94" t="s">
        <v>53</v>
      </c>
    </row>
    <row r="142" spans="1:5" x14ac:dyDescent="0.25">
      <c r="A142" s="91">
        <v>7.515068493150685</v>
      </c>
      <c r="B142" s="95" t="s">
        <v>57</v>
      </c>
      <c r="C142" s="92">
        <v>48550</v>
      </c>
      <c r="D142" s="93">
        <v>3.9E-2</v>
      </c>
      <c r="E142" s="94" t="s">
        <v>53</v>
      </c>
    </row>
    <row r="143" spans="1:5" x14ac:dyDescent="0.25">
      <c r="A143" s="91">
        <v>7.7671232876712333</v>
      </c>
      <c r="B143" s="95" t="s">
        <v>56</v>
      </c>
      <c r="C143" s="92">
        <v>48642</v>
      </c>
      <c r="D143" s="93">
        <v>4.0999999999999995E-2</v>
      </c>
      <c r="E143" s="94" t="s">
        <v>53</v>
      </c>
    </row>
    <row r="144" spans="1:5" x14ac:dyDescent="0.25">
      <c r="A144" s="91">
        <v>7.7780821917808218</v>
      </c>
      <c r="B144" s="95" t="s">
        <v>56</v>
      </c>
      <c r="C144" s="92">
        <v>48646</v>
      </c>
      <c r="D144" s="93">
        <v>5.8499999999999996E-2</v>
      </c>
      <c r="E144" s="94" t="s">
        <v>53</v>
      </c>
    </row>
    <row r="145" spans="1:5" x14ac:dyDescent="0.25">
      <c r="A145" s="91">
        <v>8.0109589041095894</v>
      </c>
      <c r="B145" s="95" t="s">
        <v>61</v>
      </c>
      <c r="C145" s="92">
        <v>48731</v>
      </c>
      <c r="D145" s="93">
        <v>4.0500000000000001E-2</v>
      </c>
      <c r="E145" s="94" t="s">
        <v>53</v>
      </c>
    </row>
    <row r="146" spans="1:5" x14ac:dyDescent="0.25">
      <c r="A146" s="91">
        <v>8.0109589041095894</v>
      </c>
      <c r="B146" s="95" t="s">
        <v>54</v>
      </c>
      <c r="C146" s="92">
        <v>48731</v>
      </c>
      <c r="D146" s="93">
        <v>4.1500000000000002E-2</v>
      </c>
      <c r="E146" s="94" t="s">
        <v>53</v>
      </c>
    </row>
    <row r="147" spans="1:5" x14ac:dyDescent="0.25">
      <c r="A147" s="91">
        <v>8.0109589041095894</v>
      </c>
      <c r="B147" s="95" t="s">
        <v>61</v>
      </c>
      <c r="C147" s="92">
        <v>48731</v>
      </c>
      <c r="D147" s="93">
        <v>5.7999999999999996E-2</v>
      </c>
      <c r="E147" s="94" t="s">
        <v>53</v>
      </c>
    </row>
    <row r="148" spans="1:5" x14ac:dyDescent="0.25">
      <c r="A148" s="91">
        <v>8.0136986301369859</v>
      </c>
      <c r="B148" s="95" t="s">
        <v>58</v>
      </c>
      <c r="C148" s="92">
        <v>48732</v>
      </c>
      <c r="D148" s="93">
        <v>4.1500000000000002E-2</v>
      </c>
      <c r="E148" s="94" t="s">
        <v>53</v>
      </c>
    </row>
    <row r="149" spans="1:5" x14ac:dyDescent="0.25">
      <c r="A149" s="91">
        <v>8.0136986301369859</v>
      </c>
      <c r="B149" s="95" t="s">
        <v>57</v>
      </c>
      <c r="C149" s="92">
        <v>48732</v>
      </c>
      <c r="D149" s="93">
        <v>3.7999999999999999E-2</v>
      </c>
      <c r="E149" s="94" t="s">
        <v>53</v>
      </c>
    </row>
    <row r="150" spans="1:5" x14ac:dyDescent="0.25">
      <c r="A150" s="91">
        <v>8.0136986301369859</v>
      </c>
      <c r="B150" s="95" t="s">
        <v>56</v>
      </c>
      <c r="C150" s="92">
        <v>48732</v>
      </c>
      <c r="D150" s="93">
        <v>3.6499999999999998E-2</v>
      </c>
      <c r="E150" s="94" t="s">
        <v>53</v>
      </c>
    </row>
    <row r="151" spans="1:5" x14ac:dyDescent="0.25">
      <c r="A151" s="91">
        <v>8.0136986301369859</v>
      </c>
      <c r="B151" s="95" t="s">
        <v>55</v>
      </c>
      <c r="C151" s="92">
        <v>48732</v>
      </c>
      <c r="D151" s="93">
        <v>3.9E-2</v>
      </c>
      <c r="E151" s="94" t="s">
        <v>53</v>
      </c>
    </row>
    <row r="152" spans="1:5" x14ac:dyDescent="0.25">
      <c r="A152" s="91">
        <v>8.0575342465753419</v>
      </c>
      <c r="B152" s="95" t="s">
        <v>59</v>
      </c>
      <c r="C152" s="92">
        <v>48748</v>
      </c>
      <c r="D152" s="93">
        <v>3.5499999999999997E-2</v>
      </c>
      <c r="E152" s="94" t="s">
        <v>53</v>
      </c>
    </row>
    <row r="153" spans="1:5" x14ac:dyDescent="0.25">
      <c r="A153" s="91">
        <v>8.213698630136987</v>
      </c>
      <c r="B153" s="95" t="s">
        <v>60</v>
      </c>
      <c r="C153" s="92">
        <v>48805</v>
      </c>
      <c r="D153" s="93">
        <v>4.4500000000000005E-2</v>
      </c>
      <c r="E153" s="94" t="s">
        <v>53</v>
      </c>
    </row>
    <row r="154" spans="1:5" x14ac:dyDescent="0.25">
      <c r="A154" s="91">
        <v>8.2630136986301377</v>
      </c>
      <c r="B154" s="95" t="s">
        <v>52</v>
      </c>
      <c r="C154" s="92">
        <v>48823</v>
      </c>
      <c r="D154" s="93">
        <v>3.6000000000000004E-2</v>
      </c>
      <c r="E154" s="94" t="s">
        <v>53</v>
      </c>
    </row>
    <row r="155" spans="1:5" x14ac:dyDescent="0.25">
      <c r="A155" s="91">
        <v>8.2739726027397253</v>
      </c>
      <c r="B155" s="95" t="s">
        <v>55</v>
      </c>
      <c r="C155" s="92">
        <v>48827</v>
      </c>
      <c r="D155" s="93">
        <v>5.7999999999999996E-2</v>
      </c>
      <c r="E155" s="94" t="s">
        <v>53</v>
      </c>
    </row>
    <row r="156" spans="1:5" x14ac:dyDescent="0.25">
      <c r="A156" s="91">
        <v>8.3890410958904109</v>
      </c>
      <c r="B156" s="95" t="s">
        <v>58</v>
      </c>
      <c r="C156" s="92">
        <v>48869</v>
      </c>
      <c r="D156" s="93">
        <v>5.5999999999999994E-2</v>
      </c>
      <c r="E156" s="94" t="s">
        <v>53</v>
      </c>
    </row>
    <row r="157" spans="1:5" x14ac:dyDescent="0.25">
      <c r="A157" s="91">
        <v>8.5123287671232877</v>
      </c>
      <c r="B157" s="95" t="s">
        <v>54</v>
      </c>
      <c r="C157" s="92">
        <v>48914</v>
      </c>
      <c r="D157" s="93">
        <v>3.9E-2</v>
      </c>
      <c r="E157" s="94" t="s">
        <v>53</v>
      </c>
    </row>
    <row r="158" spans="1:5" x14ac:dyDescent="0.25">
      <c r="A158" s="91">
        <v>8.668493150684931</v>
      </c>
      <c r="B158" s="95" t="s">
        <v>60</v>
      </c>
      <c r="C158" s="92">
        <v>48971</v>
      </c>
      <c r="D158" s="93">
        <v>5.5E-2</v>
      </c>
      <c r="E158" s="94" t="s">
        <v>53</v>
      </c>
    </row>
    <row r="159" spans="1:5" x14ac:dyDescent="0.25">
      <c r="A159" s="91">
        <v>8.6876712328767116</v>
      </c>
      <c r="B159" s="95" t="s">
        <v>56</v>
      </c>
      <c r="C159" s="92">
        <v>48978</v>
      </c>
      <c r="D159" s="93">
        <v>3.6499999999999998E-2</v>
      </c>
      <c r="E159" s="94" t="s">
        <v>53</v>
      </c>
    </row>
    <row r="160" spans="1:5" x14ac:dyDescent="0.25">
      <c r="A160" s="91">
        <v>9.0109589041095894</v>
      </c>
      <c r="B160" s="95" t="s">
        <v>52</v>
      </c>
      <c r="C160" s="92">
        <v>49096</v>
      </c>
      <c r="D160" s="93">
        <v>5.2499999999999998E-2</v>
      </c>
      <c r="E160" s="94" t="s">
        <v>53</v>
      </c>
    </row>
    <row r="161" spans="1:5" x14ac:dyDescent="0.25">
      <c r="A161" s="91">
        <v>9.0136986301369859</v>
      </c>
      <c r="B161" s="95" t="s">
        <v>56</v>
      </c>
      <c r="C161" s="92">
        <v>49097</v>
      </c>
      <c r="D161" s="93">
        <v>4.1500000000000002E-2</v>
      </c>
      <c r="E161" s="94" t="s">
        <v>53</v>
      </c>
    </row>
    <row r="162" spans="1:5" x14ac:dyDescent="0.25">
      <c r="A162" s="91">
        <v>9.0136986301369859</v>
      </c>
      <c r="B162" s="95" t="s">
        <v>57</v>
      </c>
      <c r="C162" s="92">
        <v>49097</v>
      </c>
      <c r="D162" s="93">
        <v>4.2500000000000003E-2</v>
      </c>
      <c r="E162" s="94" t="s">
        <v>53</v>
      </c>
    </row>
    <row r="163" spans="1:5" x14ac:dyDescent="0.25">
      <c r="A163" s="91">
        <v>9.0136986301369859</v>
      </c>
      <c r="B163" s="95" t="s">
        <v>62</v>
      </c>
      <c r="C163" s="92">
        <v>49097</v>
      </c>
      <c r="D163" s="93">
        <v>4.0500000000000001E-2</v>
      </c>
      <c r="E163" s="94" t="s">
        <v>53</v>
      </c>
    </row>
    <row r="164" spans="1:5" x14ac:dyDescent="0.25">
      <c r="A164" s="91">
        <v>9.0575342465753419</v>
      </c>
      <c r="B164" s="95" t="s">
        <v>59</v>
      </c>
      <c r="C164" s="92">
        <v>49113</v>
      </c>
      <c r="D164" s="93">
        <v>4.1500000000000002E-2</v>
      </c>
      <c r="E164" s="94" t="s">
        <v>53</v>
      </c>
    </row>
    <row r="165" spans="1:5" x14ac:dyDescent="0.25">
      <c r="A165" s="91">
        <v>9.213698630136987</v>
      </c>
      <c r="B165" s="95" t="s">
        <v>60</v>
      </c>
      <c r="C165" s="92">
        <v>49170</v>
      </c>
      <c r="D165" s="93">
        <v>4.0500000000000001E-2</v>
      </c>
      <c r="E165" s="94" t="s">
        <v>53</v>
      </c>
    </row>
    <row r="166" spans="1:5" x14ac:dyDescent="0.25">
      <c r="A166" s="91">
        <v>9.2630136986301377</v>
      </c>
      <c r="B166" s="95" t="s">
        <v>52</v>
      </c>
      <c r="C166" s="92">
        <v>49188</v>
      </c>
      <c r="D166" s="93">
        <v>4.4500000000000005E-2</v>
      </c>
      <c r="E166" s="94" t="s">
        <v>53</v>
      </c>
    </row>
    <row r="167" spans="1:5" x14ac:dyDescent="0.25">
      <c r="A167" s="91">
        <v>9.5150684931506841</v>
      </c>
      <c r="B167" s="95" t="s">
        <v>56</v>
      </c>
      <c r="C167" s="92">
        <v>49280</v>
      </c>
      <c r="D167" s="93">
        <v>3.7999999999999999E-2</v>
      </c>
      <c r="E167" s="94" t="s">
        <v>53</v>
      </c>
    </row>
    <row r="168" spans="1:5" x14ac:dyDescent="0.25">
      <c r="A168" s="91">
        <v>9.5150684931506841</v>
      </c>
      <c r="B168" s="95" t="s">
        <v>58</v>
      </c>
      <c r="C168" s="92">
        <v>49280</v>
      </c>
      <c r="D168" s="93">
        <v>3.85E-2</v>
      </c>
      <c r="E168" s="94" t="s">
        <v>53</v>
      </c>
    </row>
    <row r="169" spans="1:5" x14ac:dyDescent="0.25">
      <c r="A169" s="91">
        <v>10.010958904109589</v>
      </c>
      <c r="B169" s="95" t="s">
        <v>61</v>
      </c>
      <c r="C169" s="92">
        <v>49461</v>
      </c>
      <c r="D169" s="93">
        <v>3.85E-2</v>
      </c>
      <c r="E169" s="94" t="s">
        <v>53</v>
      </c>
    </row>
    <row r="170" spans="1:5" x14ac:dyDescent="0.25">
      <c r="A170" s="91">
        <v>10.010958904109589</v>
      </c>
      <c r="B170" s="95" t="s">
        <v>54</v>
      </c>
      <c r="C170" s="92">
        <v>49461</v>
      </c>
      <c r="D170" s="93">
        <v>3.95E-2</v>
      </c>
      <c r="E170" s="94" t="s">
        <v>53</v>
      </c>
    </row>
    <row r="171" spans="1:5" x14ac:dyDescent="0.25">
      <c r="A171" s="91">
        <v>10.010958904109589</v>
      </c>
      <c r="B171" s="95" t="s">
        <v>61</v>
      </c>
      <c r="C171" s="92">
        <v>49461</v>
      </c>
      <c r="D171" s="93">
        <v>4.9000000000000002E-2</v>
      </c>
      <c r="E171" s="94" t="s">
        <v>53</v>
      </c>
    </row>
    <row r="172" spans="1:5" x14ac:dyDescent="0.25">
      <c r="A172" s="91">
        <v>10.013698630136986</v>
      </c>
      <c r="B172" s="95" t="s">
        <v>55</v>
      </c>
      <c r="C172" s="92">
        <v>49462</v>
      </c>
      <c r="D172" s="93">
        <v>3.7999999999999999E-2</v>
      </c>
      <c r="E172" s="94" t="s">
        <v>53</v>
      </c>
    </row>
    <row r="173" spans="1:5" x14ac:dyDescent="0.25">
      <c r="A173" s="91">
        <v>10.013698630136986</v>
      </c>
      <c r="B173" s="95" t="s">
        <v>57</v>
      </c>
      <c r="C173" s="92">
        <v>49462</v>
      </c>
      <c r="D173" s="93">
        <v>3.7000000000000005E-2</v>
      </c>
      <c r="E173" s="94" t="s">
        <v>53</v>
      </c>
    </row>
    <row r="174" spans="1:5" x14ac:dyDescent="0.25">
      <c r="A174" s="91">
        <v>10.013698630136986</v>
      </c>
      <c r="B174" s="95" t="s">
        <v>56</v>
      </c>
      <c r="C174" s="92">
        <v>49462</v>
      </c>
      <c r="D174" s="93">
        <v>5.5999999999999994E-2</v>
      </c>
      <c r="E174" s="94" t="s">
        <v>53</v>
      </c>
    </row>
    <row r="175" spans="1:5" x14ac:dyDescent="0.25">
      <c r="A175" s="91">
        <v>10.013698630136986</v>
      </c>
      <c r="B175" s="95" t="s">
        <v>56</v>
      </c>
      <c r="C175" s="92">
        <v>49462</v>
      </c>
      <c r="D175" s="93">
        <v>3.6000000000000004E-2</v>
      </c>
      <c r="E175" s="94" t="s">
        <v>53</v>
      </c>
    </row>
    <row r="176" spans="1:5" x14ac:dyDescent="0.25">
      <c r="A176" s="91">
        <v>10.049315068493151</v>
      </c>
      <c r="B176" s="95" t="s">
        <v>62</v>
      </c>
      <c r="C176" s="92">
        <v>49475</v>
      </c>
      <c r="D176" s="93">
        <v>5.7000000000000002E-2</v>
      </c>
      <c r="E176" s="94" t="s">
        <v>53</v>
      </c>
    </row>
    <row r="177" spans="1:5" x14ac:dyDescent="0.25">
      <c r="A177" s="91">
        <v>10.049315068493151</v>
      </c>
      <c r="B177" s="95" t="s">
        <v>62</v>
      </c>
      <c r="C177" s="92">
        <v>49475</v>
      </c>
      <c r="D177" s="93">
        <v>3.95E-2</v>
      </c>
      <c r="E177" s="94" t="s">
        <v>53</v>
      </c>
    </row>
    <row r="178" spans="1:5" x14ac:dyDescent="0.25">
      <c r="A178" s="91">
        <v>10.057534246575342</v>
      </c>
      <c r="B178" s="95" t="s">
        <v>59</v>
      </c>
      <c r="C178" s="92">
        <v>49478</v>
      </c>
      <c r="D178" s="93">
        <v>0.04</v>
      </c>
      <c r="E178" s="94" t="s">
        <v>53</v>
      </c>
    </row>
    <row r="179" spans="1:5" x14ac:dyDescent="0.25">
      <c r="A179" s="91">
        <v>10.057534246575342</v>
      </c>
      <c r="B179" s="95" t="s">
        <v>59</v>
      </c>
      <c r="C179" s="92">
        <v>49478</v>
      </c>
      <c r="D179" s="93">
        <v>5.4000000000000006E-2</v>
      </c>
      <c r="E179" s="94" t="s">
        <v>53</v>
      </c>
    </row>
    <row r="180" spans="1:5" x14ac:dyDescent="0.25">
      <c r="A180" s="91">
        <v>10.263013698630138</v>
      </c>
      <c r="B180" s="95" t="s">
        <v>52</v>
      </c>
      <c r="C180" s="92">
        <v>49553</v>
      </c>
      <c r="D180" s="93">
        <v>0.04</v>
      </c>
      <c r="E180" s="94" t="s">
        <v>53</v>
      </c>
    </row>
    <row r="181" spans="1:5" x14ac:dyDescent="0.25">
      <c r="A181" s="91">
        <v>10.273972602739725</v>
      </c>
      <c r="B181" s="95" t="s">
        <v>55</v>
      </c>
      <c r="C181" s="92">
        <v>49557</v>
      </c>
      <c r="D181" s="93">
        <v>5.5999999999999994E-2</v>
      </c>
      <c r="E181" s="94" t="s">
        <v>53</v>
      </c>
    </row>
    <row r="182" spans="1:5" x14ac:dyDescent="0.25">
      <c r="A182" s="91">
        <v>10.331506849315069</v>
      </c>
      <c r="B182" s="95" t="s">
        <v>60</v>
      </c>
      <c r="C182" s="92">
        <v>49578</v>
      </c>
      <c r="D182" s="93">
        <v>4.6500000000000007E-2</v>
      </c>
      <c r="E182" s="94" t="s">
        <v>53</v>
      </c>
    </row>
    <row r="183" spans="1:5" x14ac:dyDescent="0.25">
      <c r="A183" s="91">
        <v>11.515068493150684</v>
      </c>
      <c r="B183" s="95" t="s">
        <v>52</v>
      </c>
      <c r="C183" s="92">
        <v>50010</v>
      </c>
      <c r="D183" s="93">
        <v>5.7500000000000002E-2</v>
      </c>
      <c r="E183" s="94" t="s">
        <v>53</v>
      </c>
    </row>
    <row r="184" spans="1:5" x14ac:dyDescent="0.25">
      <c r="A184" s="91">
        <v>11.772602739726027</v>
      </c>
      <c r="B184" s="95" t="s">
        <v>55</v>
      </c>
      <c r="C184" s="92">
        <v>50104</v>
      </c>
      <c r="D184" s="93">
        <v>0.05</v>
      </c>
      <c r="E184" s="94" t="s">
        <v>53</v>
      </c>
    </row>
    <row r="185" spans="1:5" x14ac:dyDescent="0.25">
      <c r="A185" s="91">
        <v>11.772602739726027</v>
      </c>
      <c r="B185" s="95" t="s">
        <v>57</v>
      </c>
      <c r="C185" s="92">
        <v>50104</v>
      </c>
      <c r="D185" s="93">
        <v>5.7000000000000002E-2</v>
      </c>
      <c r="E185" s="94" t="s">
        <v>53</v>
      </c>
    </row>
    <row r="186" spans="1:5" x14ac:dyDescent="0.25">
      <c r="A186" s="91">
        <v>11.830136986301369</v>
      </c>
      <c r="B186" s="95" t="s">
        <v>60</v>
      </c>
      <c r="C186" s="92">
        <v>50125</v>
      </c>
      <c r="D186" s="93">
        <v>4.5499999999999999E-2</v>
      </c>
      <c r="E186" s="94" t="s">
        <v>53</v>
      </c>
    </row>
    <row r="187" spans="1:5" x14ac:dyDescent="0.25">
      <c r="A187" s="91">
        <v>12.013698630136986</v>
      </c>
      <c r="B187" s="95" t="s">
        <v>61</v>
      </c>
      <c r="C187" s="92">
        <v>50192</v>
      </c>
      <c r="D187" s="93">
        <v>4.4999999999999998E-2</v>
      </c>
      <c r="E187" s="94" t="s">
        <v>53</v>
      </c>
    </row>
    <row r="188" spans="1:5" x14ac:dyDescent="0.25">
      <c r="A188" s="91">
        <v>12.016438356164384</v>
      </c>
      <c r="B188" s="95" t="s">
        <v>56</v>
      </c>
      <c r="C188" s="92">
        <v>50193</v>
      </c>
      <c r="D188" s="93">
        <v>4.7E-2</v>
      </c>
      <c r="E188" s="94" t="s">
        <v>53</v>
      </c>
    </row>
    <row r="189" spans="1:5" x14ac:dyDescent="0.25">
      <c r="A189" s="91">
        <v>12.06027397260274</v>
      </c>
      <c r="B189" s="95" t="s">
        <v>59</v>
      </c>
      <c r="C189" s="92">
        <v>50209</v>
      </c>
      <c r="D189" s="93">
        <v>4.7E-2</v>
      </c>
      <c r="E189" s="94" t="s">
        <v>53</v>
      </c>
    </row>
    <row r="190" spans="1:5" x14ac:dyDescent="0.25">
      <c r="A190" s="91">
        <v>12.482191780821918</v>
      </c>
      <c r="B190" s="95" t="s">
        <v>62</v>
      </c>
      <c r="C190" s="92">
        <v>50363</v>
      </c>
      <c r="D190" s="93">
        <v>4.6500000000000007E-2</v>
      </c>
      <c r="E190" s="94" t="s">
        <v>53</v>
      </c>
    </row>
    <row r="191" spans="1:5" x14ac:dyDescent="0.25">
      <c r="A191" s="91">
        <v>12.772602739726027</v>
      </c>
      <c r="B191" s="95" t="s">
        <v>57</v>
      </c>
      <c r="C191" s="92">
        <v>50469</v>
      </c>
      <c r="D191" s="93">
        <v>4.5999999999999999E-2</v>
      </c>
      <c r="E191" s="94" t="s">
        <v>53</v>
      </c>
    </row>
    <row r="192" spans="1:5" x14ac:dyDescent="0.25">
      <c r="A192" s="91">
        <v>13.515068493150684</v>
      </c>
      <c r="B192" s="95" t="s">
        <v>52</v>
      </c>
      <c r="C192" s="92">
        <v>50740</v>
      </c>
      <c r="D192" s="93">
        <v>0.05</v>
      </c>
      <c r="E192" s="94" t="s">
        <v>53</v>
      </c>
    </row>
    <row r="193" spans="1:5" x14ac:dyDescent="0.25">
      <c r="A193" s="91">
        <v>14.016438356164384</v>
      </c>
      <c r="B193" s="95" t="s">
        <v>56</v>
      </c>
      <c r="C193" s="92">
        <v>50923</v>
      </c>
      <c r="D193" s="93">
        <v>4.5999999999999999E-2</v>
      </c>
      <c r="E193" s="94" t="s">
        <v>53</v>
      </c>
    </row>
    <row r="194" spans="1:5" x14ac:dyDescent="0.25">
      <c r="A194" s="91">
        <v>14.334246575342465</v>
      </c>
      <c r="B194" s="95" t="s">
        <v>60</v>
      </c>
      <c r="C194" s="92">
        <v>51039</v>
      </c>
      <c r="D194" s="93">
        <v>4.8000000000000001E-2</v>
      </c>
      <c r="E194" s="94" t="s">
        <v>53</v>
      </c>
    </row>
    <row r="195" spans="1:5" x14ac:dyDescent="0.25">
      <c r="A195" s="91">
        <v>14.775342465753425</v>
      </c>
      <c r="B195" s="95" t="s">
        <v>57</v>
      </c>
      <c r="C195" s="92">
        <v>51200</v>
      </c>
      <c r="D195" s="93">
        <v>4.6500000000000007E-2</v>
      </c>
      <c r="E195" s="94" t="s">
        <v>53</v>
      </c>
    </row>
    <row r="196" spans="1:5" x14ac:dyDescent="0.25">
      <c r="A196" s="91">
        <v>15.016438356164384</v>
      </c>
      <c r="B196" s="95" t="s">
        <v>55</v>
      </c>
      <c r="C196" s="92">
        <v>51288</v>
      </c>
      <c r="D196" s="93">
        <v>4.7500000000000001E-2</v>
      </c>
      <c r="E196" s="94" t="s">
        <v>53</v>
      </c>
    </row>
    <row r="197" spans="1:5" x14ac:dyDescent="0.25">
      <c r="A197" s="91">
        <v>15.063013698630137</v>
      </c>
      <c r="B197" s="95" t="s">
        <v>59</v>
      </c>
      <c r="C197" s="92">
        <v>51305</v>
      </c>
      <c r="D197" s="93">
        <v>4.9500000000000002E-2</v>
      </c>
      <c r="E197" s="94" t="s">
        <v>53</v>
      </c>
    </row>
    <row r="198" spans="1:5" x14ac:dyDescent="0.25">
      <c r="A198" s="91">
        <v>15.394520547945206</v>
      </c>
      <c r="B198" s="95" t="s">
        <v>58</v>
      </c>
      <c r="C198" s="92">
        <v>51426</v>
      </c>
      <c r="D198" s="93">
        <v>4.6500000000000007E-2</v>
      </c>
      <c r="E198" s="94" t="s">
        <v>53</v>
      </c>
    </row>
    <row r="199" spans="1:5" x14ac:dyDescent="0.25">
      <c r="A199" s="91">
        <v>15.517808219178082</v>
      </c>
      <c r="B199" s="95" t="s">
        <v>54</v>
      </c>
      <c r="C199" s="92">
        <v>51471</v>
      </c>
      <c r="D199" s="93">
        <v>4.4999999999999998E-2</v>
      </c>
      <c r="E199" s="94" t="s">
        <v>53</v>
      </c>
    </row>
    <row r="200" spans="1:5" x14ac:dyDescent="0.25">
      <c r="A200" s="91">
        <v>15.775342465753425</v>
      </c>
      <c r="B200" s="95" t="s">
        <v>57</v>
      </c>
      <c r="C200" s="92">
        <v>51565</v>
      </c>
      <c r="D200" s="93">
        <v>4.0999999999999995E-2</v>
      </c>
      <c r="E200" s="94" t="s">
        <v>53</v>
      </c>
    </row>
    <row r="201" spans="1:5" x14ac:dyDescent="0.25">
      <c r="A201" s="91">
        <v>15.980821917808219</v>
      </c>
      <c r="B201" s="95" t="s">
        <v>62</v>
      </c>
      <c r="C201" s="92">
        <v>51640</v>
      </c>
      <c r="D201" s="93">
        <v>4.5999999999999999E-2</v>
      </c>
      <c r="E201" s="94" t="s">
        <v>53</v>
      </c>
    </row>
    <row r="202" spans="1:5" x14ac:dyDescent="0.25">
      <c r="A202" s="91">
        <v>16.016438356164382</v>
      </c>
      <c r="B202" s="95" t="s">
        <v>61</v>
      </c>
      <c r="C202" s="92">
        <v>51653</v>
      </c>
      <c r="D202" s="93">
        <v>4.7E-2</v>
      </c>
      <c r="E202" s="94" t="s">
        <v>53</v>
      </c>
    </row>
    <row r="203" spans="1:5" x14ac:dyDescent="0.25">
      <c r="A203" s="91">
        <v>16.019178082191782</v>
      </c>
      <c r="B203" s="95" t="s">
        <v>56</v>
      </c>
      <c r="C203" s="92">
        <v>51654</v>
      </c>
      <c r="D203" s="93">
        <v>4.6500000000000007E-2</v>
      </c>
      <c r="E203" s="94" t="s">
        <v>53</v>
      </c>
    </row>
    <row r="204" spans="1:5" x14ac:dyDescent="0.25">
      <c r="A204" s="91">
        <v>16.021917808219179</v>
      </c>
      <c r="B204" s="95" t="s">
        <v>60</v>
      </c>
      <c r="C204" s="92">
        <v>51655</v>
      </c>
      <c r="D204" s="93">
        <v>4.8000000000000001E-2</v>
      </c>
      <c r="E204" s="94" t="s">
        <v>53</v>
      </c>
    </row>
    <row r="205" spans="1:5" x14ac:dyDescent="0.25">
      <c r="A205" s="91">
        <v>16.517808219178082</v>
      </c>
      <c r="B205" s="95" t="s">
        <v>52</v>
      </c>
      <c r="C205" s="92">
        <v>51836</v>
      </c>
      <c r="D205" s="93">
        <v>0.05</v>
      </c>
      <c r="E205" s="94" t="s">
        <v>53</v>
      </c>
    </row>
    <row r="206" spans="1:5" x14ac:dyDescent="0.25">
      <c r="A206" s="91">
        <v>16.693150684931506</v>
      </c>
      <c r="B206" s="95" t="s">
        <v>55</v>
      </c>
      <c r="C206" s="92">
        <v>51900</v>
      </c>
      <c r="D206" s="93">
        <v>3.4000000000000002E-2</v>
      </c>
      <c r="E206" s="94" t="s">
        <v>53</v>
      </c>
    </row>
    <row r="207" spans="1:5" x14ac:dyDescent="0.25">
      <c r="A207" s="91">
        <v>16.775342465753425</v>
      </c>
      <c r="B207" s="95" t="s">
        <v>57</v>
      </c>
      <c r="C207" s="92">
        <v>51930</v>
      </c>
      <c r="D207" s="93">
        <v>4.4000000000000004E-2</v>
      </c>
      <c r="E207" s="94" t="s">
        <v>53</v>
      </c>
    </row>
    <row r="208" spans="1:5" x14ac:dyDescent="0.25">
      <c r="A208" s="91">
        <v>17.016438356164382</v>
      </c>
      <c r="B208" s="95" t="s">
        <v>61</v>
      </c>
      <c r="C208" s="92">
        <v>52018</v>
      </c>
      <c r="D208" s="93">
        <v>4.4000000000000004E-2</v>
      </c>
      <c r="E208" s="94" t="s">
        <v>53</v>
      </c>
    </row>
    <row r="209" spans="1:5" x14ac:dyDescent="0.25">
      <c r="A209" s="91">
        <v>17.063013698630137</v>
      </c>
      <c r="B209" s="95" t="s">
        <v>59</v>
      </c>
      <c r="C209" s="92">
        <v>52035</v>
      </c>
      <c r="D209" s="93">
        <v>4.2999999999999997E-2</v>
      </c>
      <c r="E209" s="94" t="s">
        <v>53</v>
      </c>
    </row>
    <row r="210" spans="1:5" x14ac:dyDescent="0.25">
      <c r="A210" s="91">
        <v>17.087671232876712</v>
      </c>
      <c r="B210" s="95" t="s">
        <v>62</v>
      </c>
      <c r="C210" s="92">
        <v>52044</v>
      </c>
      <c r="D210" s="93">
        <v>3.6499999999999998E-2</v>
      </c>
      <c r="E210" s="94" t="s">
        <v>53</v>
      </c>
    </row>
    <row r="211" spans="1:5" x14ac:dyDescent="0.25">
      <c r="A211" s="91">
        <v>17.775342465753425</v>
      </c>
      <c r="B211" s="95" t="s">
        <v>57</v>
      </c>
      <c r="C211" s="92">
        <v>52295</v>
      </c>
      <c r="D211" s="93">
        <v>3.3500000000000002E-2</v>
      </c>
      <c r="E211" s="94" t="s">
        <v>53</v>
      </c>
    </row>
    <row r="212" spans="1:5" x14ac:dyDescent="0.25">
      <c r="A212" s="91">
        <v>18.019178082191782</v>
      </c>
      <c r="B212" s="95" t="s">
        <v>56</v>
      </c>
      <c r="C212" s="92">
        <v>52384</v>
      </c>
      <c r="D212" s="93">
        <v>3.5000000000000003E-2</v>
      </c>
      <c r="E212" s="94" t="s">
        <v>53</v>
      </c>
    </row>
    <row r="213" spans="1:5" x14ac:dyDescent="0.25">
      <c r="A213" s="91">
        <v>18.021917808219179</v>
      </c>
      <c r="B213" s="95" t="s">
        <v>60</v>
      </c>
      <c r="C213" s="92">
        <v>52385</v>
      </c>
      <c r="D213" s="93">
        <v>3.5499999999999997E-2</v>
      </c>
      <c r="E213" s="94" t="s">
        <v>53</v>
      </c>
    </row>
    <row r="214" spans="1:5" x14ac:dyDescent="0.25">
      <c r="A214" s="91">
        <v>18.517808219178082</v>
      </c>
      <c r="B214" s="95" t="s">
        <v>54</v>
      </c>
      <c r="C214" s="92">
        <v>52566</v>
      </c>
      <c r="D214" s="93">
        <v>3.4500000000000003E-2</v>
      </c>
      <c r="E214" s="94" t="s">
        <v>53</v>
      </c>
    </row>
    <row r="215" spans="1:5" x14ac:dyDescent="0.25">
      <c r="A215" s="91">
        <v>18.517808219178082</v>
      </c>
      <c r="B215" s="95" t="s">
        <v>52</v>
      </c>
      <c r="C215" s="92">
        <v>52566</v>
      </c>
      <c r="D215" s="93">
        <v>4.2500000000000003E-2</v>
      </c>
      <c r="E215" s="94" t="s">
        <v>53</v>
      </c>
    </row>
    <row r="216" spans="1:5" x14ac:dyDescent="0.25">
      <c r="A216" s="91">
        <v>19.065753424657533</v>
      </c>
      <c r="B216" s="95" t="s">
        <v>59</v>
      </c>
      <c r="C216" s="92">
        <v>52766</v>
      </c>
      <c r="D216" s="93">
        <v>3.2000000000000001E-2</v>
      </c>
      <c r="E216" s="94" t="s">
        <v>53</v>
      </c>
    </row>
    <row r="217" spans="1:5" x14ac:dyDescent="0.25">
      <c r="A217" s="91">
        <v>20.019178082191782</v>
      </c>
      <c r="B217" s="95" t="s">
        <v>61</v>
      </c>
      <c r="C217" s="92">
        <v>53114</v>
      </c>
      <c r="D217" s="93">
        <v>3.4500000000000003E-2</v>
      </c>
      <c r="E217" s="94" t="s">
        <v>53</v>
      </c>
    </row>
    <row r="218" spans="1:5" x14ac:dyDescent="0.25">
      <c r="A218" s="91">
        <v>20.021917808219179</v>
      </c>
      <c r="B218" s="95" t="s">
        <v>55</v>
      </c>
      <c r="C218" s="92">
        <v>53115</v>
      </c>
      <c r="D218" s="93">
        <v>3.9E-2</v>
      </c>
      <c r="E218" s="94" t="s">
        <v>53</v>
      </c>
    </row>
    <row r="219" spans="1:5" x14ac:dyDescent="0.25">
      <c r="A219" s="91">
        <v>20.021917808219179</v>
      </c>
      <c r="B219" s="95" t="s">
        <v>56</v>
      </c>
      <c r="C219" s="92">
        <v>53115</v>
      </c>
      <c r="D219" s="93">
        <v>3.4500000000000003E-2</v>
      </c>
      <c r="E219" s="94" t="s">
        <v>53</v>
      </c>
    </row>
    <row r="220" spans="1:5" x14ac:dyDescent="0.25">
      <c r="A220" s="91">
        <v>20.221917808219178</v>
      </c>
      <c r="B220" s="95" t="s">
        <v>60</v>
      </c>
      <c r="C220" s="92">
        <v>53188</v>
      </c>
      <c r="D220" s="93">
        <v>3.7999999999999999E-2</v>
      </c>
      <c r="E220" s="94" t="s">
        <v>53</v>
      </c>
    </row>
    <row r="221" spans="1:5" x14ac:dyDescent="0.25">
      <c r="A221" s="91">
        <v>20.282191780821918</v>
      </c>
      <c r="B221" s="95" t="s">
        <v>57</v>
      </c>
      <c r="C221" s="92">
        <v>53210</v>
      </c>
      <c r="D221" s="93">
        <v>4.0500000000000001E-2</v>
      </c>
      <c r="E221" s="94" t="s">
        <v>53</v>
      </c>
    </row>
    <row r="222" spans="1:5" x14ac:dyDescent="0.25">
      <c r="A222" s="91">
        <v>20.520547945205479</v>
      </c>
      <c r="B222" s="95" t="s">
        <v>52</v>
      </c>
      <c r="C222" s="92">
        <v>53297</v>
      </c>
      <c r="D222" s="93">
        <v>3.5000000000000003E-2</v>
      </c>
      <c r="E222" s="94" t="s">
        <v>53</v>
      </c>
    </row>
    <row r="223" spans="1:5" x14ac:dyDescent="0.25">
      <c r="A223" s="91">
        <v>21.282191780821918</v>
      </c>
      <c r="B223" s="95" t="s">
        <v>57</v>
      </c>
      <c r="C223" s="92">
        <v>53575</v>
      </c>
      <c r="D223" s="93">
        <v>2.8500000000000001E-2</v>
      </c>
      <c r="E223" s="94" t="s">
        <v>53</v>
      </c>
    </row>
    <row r="224" spans="1:5" x14ac:dyDescent="0.25">
      <c r="A224" s="91">
        <v>21.397260273972602</v>
      </c>
      <c r="B224" s="95" t="s">
        <v>58</v>
      </c>
      <c r="C224" s="92">
        <v>53617</v>
      </c>
      <c r="D224" s="93">
        <v>3.3000000000000002E-2</v>
      </c>
      <c r="E224" s="94" t="s">
        <v>53</v>
      </c>
    </row>
    <row r="225" spans="1:5" x14ac:dyDescent="0.25">
      <c r="A225" s="91">
        <v>21.520547945205479</v>
      </c>
      <c r="B225" s="95" t="s">
        <v>54</v>
      </c>
      <c r="C225" s="92">
        <v>53662</v>
      </c>
      <c r="D225" s="93">
        <v>3.3000000000000002E-2</v>
      </c>
      <c r="E225" s="94" t="s">
        <v>53</v>
      </c>
    </row>
    <row r="226" spans="1:5" x14ac:dyDescent="0.25">
      <c r="A226" s="91">
        <v>21.523287671232875</v>
      </c>
      <c r="B226" s="95" t="s">
        <v>56</v>
      </c>
      <c r="C226" s="92">
        <v>53663</v>
      </c>
      <c r="D226" s="93">
        <v>2.8999999999999998E-2</v>
      </c>
      <c r="E226" s="94" t="s">
        <v>53</v>
      </c>
    </row>
    <row r="227" spans="1:5" x14ac:dyDescent="0.25">
      <c r="A227" s="91">
        <v>21.523287671232875</v>
      </c>
      <c r="B227" s="95" t="s">
        <v>55</v>
      </c>
      <c r="C227" s="92">
        <v>53663</v>
      </c>
      <c r="D227" s="93">
        <v>2.75E-2</v>
      </c>
      <c r="E227" s="94" t="s">
        <v>53</v>
      </c>
    </row>
    <row r="228" spans="1:5" x14ac:dyDescent="0.25">
      <c r="A228" s="91">
        <v>23.024657534246575</v>
      </c>
      <c r="B228" s="95" t="s">
        <v>55</v>
      </c>
      <c r="C228" s="92">
        <v>54211</v>
      </c>
      <c r="D228" s="93">
        <v>3.3000000000000002E-2</v>
      </c>
      <c r="E228" s="94" t="s">
        <v>53</v>
      </c>
    </row>
    <row r="229" spans="1:5" x14ac:dyDescent="0.25">
      <c r="A229" s="91">
        <v>23.024657534246575</v>
      </c>
      <c r="B229" s="95" t="s">
        <v>56</v>
      </c>
      <c r="C229" s="92">
        <v>54211</v>
      </c>
      <c r="D229" s="93">
        <v>2.7999999999999997E-2</v>
      </c>
      <c r="E229" s="94" t="s">
        <v>53</v>
      </c>
    </row>
    <row r="230" spans="1:5" x14ac:dyDescent="0.25">
      <c r="A230" s="91">
        <v>23.068493150684933</v>
      </c>
      <c r="B230" s="95" t="s">
        <v>59</v>
      </c>
      <c r="C230" s="92">
        <v>54227</v>
      </c>
      <c r="D230" s="93">
        <v>2.7999999999999997E-2</v>
      </c>
      <c r="E230" s="94" t="s">
        <v>53</v>
      </c>
    </row>
    <row r="231" spans="1:5" x14ac:dyDescent="0.25">
      <c r="A231" s="91">
        <v>23.224657534246575</v>
      </c>
      <c r="B231" s="95" t="s">
        <v>60</v>
      </c>
      <c r="C231" s="92">
        <v>54284</v>
      </c>
      <c r="D231" s="93">
        <v>3.1E-2</v>
      </c>
      <c r="E231" s="94" t="s">
        <v>53</v>
      </c>
    </row>
    <row r="232" spans="1:5" x14ac:dyDescent="0.25">
      <c r="A232" s="91">
        <v>23.284931506849315</v>
      </c>
      <c r="B232" s="95" t="s">
        <v>57</v>
      </c>
      <c r="C232" s="92">
        <v>54306</v>
      </c>
      <c r="D232" s="93">
        <v>3.4000000000000002E-2</v>
      </c>
      <c r="E232" s="94" t="s">
        <v>53</v>
      </c>
    </row>
    <row r="233" spans="1:5" x14ac:dyDescent="0.25">
      <c r="A233" s="91">
        <v>23.4</v>
      </c>
      <c r="B233" s="95" t="s">
        <v>58</v>
      </c>
      <c r="C233" s="92">
        <v>54348</v>
      </c>
      <c r="D233" s="93">
        <v>3.7000000000000005E-2</v>
      </c>
      <c r="E233" s="94" t="s">
        <v>53</v>
      </c>
    </row>
    <row r="234" spans="1:5" x14ac:dyDescent="0.25">
      <c r="A234" s="91">
        <v>23.523287671232875</v>
      </c>
      <c r="B234" s="95" t="s">
        <v>52</v>
      </c>
      <c r="C234" s="92">
        <v>54393</v>
      </c>
      <c r="D234" s="93">
        <v>3.5000000000000003E-2</v>
      </c>
      <c r="E234" s="94" t="s">
        <v>53</v>
      </c>
    </row>
    <row r="235" spans="1:5" x14ac:dyDescent="0.25">
      <c r="A235" s="91">
        <v>23.523287671232875</v>
      </c>
      <c r="B235" s="95" t="s">
        <v>54</v>
      </c>
      <c r="C235" s="92">
        <v>54393</v>
      </c>
      <c r="D235" s="93">
        <v>3.0499999999999999E-2</v>
      </c>
      <c r="E235" s="94" t="s">
        <v>53</v>
      </c>
    </row>
    <row r="236" spans="1:5" x14ac:dyDescent="0.25">
      <c r="A236" s="91">
        <v>24.024657534246575</v>
      </c>
      <c r="B236" s="95" t="s">
        <v>56</v>
      </c>
      <c r="C236" s="92">
        <v>54576</v>
      </c>
      <c r="D236" s="93">
        <v>2.8999999999999998E-2</v>
      </c>
      <c r="E236" s="94" t="s">
        <v>53</v>
      </c>
    </row>
    <row r="237" spans="1:5" x14ac:dyDescent="0.25">
      <c r="A237" s="91">
        <v>24.780821917808218</v>
      </c>
      <c r="B237" s="95" t="s">
        <v>57</v>
      </c>
      <c r="C237" s="92">
        <v>54852</v>
      </c>
      <c r="D237" s="93">
        <v>3.2000000000000001E-2</v>
      </c>
      <c r="E237" s="94" t="s">
        <v>53</v>
      </c>
    </row>
    <row r="238" spans="1:5" x14ac:dyDescent="0.25">
      <c r="A238" s="91">
        <v>25.021917808219179</v>
      </c>
      <c r="B238" s="95" t="s">
        <v>54</v>
      </c>
      <c r="C238" s="92">
        <v>54940</v>
      </c>
      <c r="D238" s="93">
        <v>3.1E-2</v>
      </c>
      <c r="E238" s="94" t="s">
        <v>53</v>
      </c>
    </row>
    <row r="239" spans="1:5" x14ac:dyDescent="0.25">
      <c r="A239" s="91">
        <v>25.024657534246575</v>
      </c>
      <c r="B239" s="95" t="s">
        <v>55</v>
      </c>
      <c r="C239" s="92">
        <v>54941</v>
      </c>
      <c r="D239" s="93">
        <v>3.1E-2</v>
      </c>
      <c r="E239" s="94" t="s">
        <v>53</v>
      </c>
    </row>
    <row r="240" spans="1:5" x14ac:dyDescent="0.25">
      <c r="A240" s="91">
        <v>25.068493150684933</v>
      </c>
      <c r="B240" s="95" t="s">
        <v>59</v>
      </c>
      <c r="C240" s="92">
        <v>54957</v>
      </c>
      <c r="D240" s="93">
        <v>2.9500000000000002E-2</v>
      </c>
      <c r="E240" s="94" t="s">
        <v>53</v>
      </c>
    </row>
    <row r="241" spans="1:5" x14ac:dyDescent="0.25">
      <c r="A241" s="91">
        <v>25.224657534246575</v>
      </c>
      <c r="B241" s="95" t="s">
        <v>60</v>
      </c>
      <c r="C241" s="92">
        <v>55014</v>
      </c>
      <c r="D241" s="93">
        <v>3.0499999999999999E-2</v>
      </c>
      <c r="E241" s="94" t="s">
        <v>53</v>
      </c>
    </row>
    <row r="242" spans="1:5" x14ac:dyDescent="0.25">
      <c r="A242" s="91">
        <v>25.4</v>
      </c>
      <c r="B242" s="95" t="s">
        <v>58</v>
      </c>
      <c r="C242" s="92">
        <v>55078</v>
      </c>
      <c r="D242" s="93">
        <v>2.6499999999999999E-2</v>
      </c>
      <c r="E242" s="94" t="s">
        <v>53</v>
      </c>
    </row>
    <row r="243" spans="1:5" x14ac:dyDescent="0.25">
      <c r="A243" s="91">
        <v>25.526027397260275</v>
      </c>
      <c r="B243" s="95" t="s">
        <v>56</v>
      </c>
      <c r="C243" s="92">
        <v>55124</v>
      </c>
      <c r="D243" s="93">
        <v>2.6499999999999999E-2</v>
      </c>
      <c r="E243" s="94" t="s">
        <v>53</v>
      </c>
    </row>
    <row r="244" spans="1:5" x14ac:dyDescent="0.25">
      <c r="A244" s="91">
        <v>26.523287671232875</v>
      </c>
      <c r="B244" s="95" t="s">
        <v>52</v>
      </c>
      <c r="C244" s="92">
        <v>55488</v>
      </c>
      <c r="D244" s="93">
        <v>3.1E-2</v>
      </c>
      <c r="E244" s="94" t="s">
        <v>53</v>
      </c>
    </row>
    <row r="245" spans="1:5" x14ac:dyDescent="0.25">
      <c r="A245" s="91">
        <v>26.523287671232875</v>
      </c>
      <c r="B245" s="95" t="s">
        <v>61</v>
      </c>
      <c r="C245" s="92">
        <v>55488</v>
      </c>
      <c r="D245" s="93">
        <v>3.15E-2</v>
      </c>
      <c r="E245" s="94" t="s">
        <v>53</v>
      </c>
    </row>
    <row r="246" spans="1:5" x14ac:dyDescent="0.25">
      <c r="A246" s="91">
        <v>26.523287671232875</v>
      </c>
      <c r="B246" s="95" t="s">
        <v>62</v>
      </c>
      <c r="C246" s="92">
        <v>55488</v>
      </c>
      <c r="D246" s="93">
        <v>2.6499999999999999E-2</v>
      </c>
      <c r="E246" s="94" t="s">
        <v>53</v>
      </c>
    </row>
    <row r="247" spans="1:5" x14ac:dyDescent="0.25">
      <c r="A247" s="91">
        <v>26.526027397260275</v>
      </c>
      <c r="B247" s="95" t="s">
        <v>56</v>
      </c>
      <c r="C247" s="92">
        <v>55489</v>
      </c>
      <c r="D247" s="93">
        <v>1.9E-2</v>
      </c>
      <c r="E247" s="94" t="s">
        <v>53</v>
      </c>
    </row>
    <row r="248" spans="1:5" x14ac:dyDescent="0.25">
      <c r="A248" s="91">
        <v>27.024657534246575</v>
      </c>
      <c r="B248" s="95" t="s">
        <v>54</v>
      </c>
      <c r="C248" s="92">
        <v>55671</v>
      </c>
      <c r="D248" s="93">
        <v>2.9500000000000002E-2</v>
      </c>
      <c r="E248" s="94" t="s">
        <v>53</v>
      </c>
    </row>
    <row r="249" spans="1:5" x14ac:dyDescent="0.25">
      <c r="A249" s="91">
        <v>27.07123287671233</v>
      </c>
      <c r="B249" s="95" t="s">
        <v>59</v>
      </c>
      <c r="C249" s="92">
        <v>55688</v>
      </c>
      <c r="D249" s="93">
        <v>2.75E-2</v>
      </c>
      <c r="E249" s="94" t="s">
        <v>53</v>
      </c>
    </row>
    <row r="250" spans="1:5" x14ac:dyDescent="0.25">
      <c r="A250" s="91">
        <v>27.227397260273971</v>
      </c>
      <c r="B250" s="95" t="s">
        <v>60</v>
      </c>
      <c r="C250" s="92">
        <v>55745</v>
      </c>
      <c r="D250" s="93">
        <v>2.8999999999999998E-2</v>
      </c>
      <c r="E250" s="94" t="s">
        <v>53</v>
      </c>
    </row>
    <row r="251" spans="1:5" x14ac:dyDescent="0.25">
      <c r="A251" s="91">
        <v>27.287671232876711</v>
      </c>
      <c r="B251" s="95" t="s">
        <v>57</v>
      </c>
      <c r="C251" s="92">
        <v>55767</v>
      </c>
      <c r="D251" s="93">
        <v>2.0499999999999997E-2</v>
      </c>
      <c r="E251" s="94" t="s">
        <v>53</v>
      </c>
    </row>
    <row r="252" spans="1:5" x14ac:dyDescent="0.25">
      <c r="A252" s="91">
        <v>27.528767123287672</v>
      </c>
      <c r="B252" s="95" t="s">
        <v>56</v>
      </c>
      <c r="C252" s="92">
        <v>55855</v>
      </c>
      <c r="D252" s="93">
        <v>2.5499999999999998E-2</v>
      </c>
      <c r="E252" s="94" t="s">
        <v>53</v>
      </c>
    </row>
    <row r="253" spans="1:5" x14ac:dyDescent="0.25">
      <c r="A253" s="91">
        <v>27.528767123287672</v>
      </c>
      <c r="B253" s="95" t="s">
        <v>58</v>
      </c>
      <c r="C253" s="92">
        <v>55855</v>
      </c>
      <c r="D253" s="93">
        <v>3.15E-2</v>
      </c>
      <c r="E253" s="94" t="s">
        <v>53</v>
      </c>
    </row>
    <row r="254" spans="1:5" x14ac:dyDescent="0.25">
      <c r="A254" s="91">
        <v>27.528767123287672</v>
      </c>
      <c r="B254" s="95" t="s">
        <v>55</v>
      </c>
      <c r="C254" s="92">
        <v>55855</v>
      </c>
      <c r="D254" s="93">
        <v>2.7999999999999997E-2</v>
      </c>
      <c r="E254" s="94" t="s">
        <v>53</v>
      </c>
    </row>
    <row r="255" spans="1:5" x14ac:dyDescent="0.25">
      <c r="A255" s="91">
        <v>27.654794520547945</v>
      </c>
      <c r="B255" s="95" t="s">
        <v>62</v>
      </c>
      <c r="C255" s="92">
        <v>55901</v>
      </c>
      <c r="D255" s="93">
        <v>3.6000000000000004E-2</v>
      </c>
      <c r="E255" s="94" t="s">
        <v>53</v>
      </c>
    </row>
    <row r="256" spans="1:5" x14ac:dyDescent="0.25">
      <c r="A256" s="91">
        <v>28.287671232876711</v>
      </c>
      <c r="B256" s="95" t="s">
        <v>57</v>
      </c>
      <c r="C256" s="92">
        <v>56132</v>
      </c>
      <c r="D256" s="93">
        <v>3.7999999999999999E-2</v>
      </c>
      <c r="E256" s="94" t="s">
        <v>53</v>
      </c>
    </row>
    <row r="257" spans="1:5" x14ac:dyDescent="0.25">
      <c r="A257" s="91">
        <v>28.526027397260275</v>
      </c>
      <c r="B257" s="95" t="s">
        <v>52</v>
      </c>
      <c r="C257" s="92">
        <v>56219</v>
      </c>
      <c r="D257" s="93">
        <v>2.8500000000000001E-2</v>
      </c>
      <c r="E257" s="94" t="s">
        <v>53</v>
      </c>
    </row>
    <row r="258" spans="1:5" x14ac:dyDescent="0.25">
      <c r="A258" s="91">
        <v>28.528767123287672</v>
      </c>
      <c r="B258" s="95" t="s">
        <v>56</v>
      </c>
      <c r="C258" s="92">
        <v>56220</v>
      </c>
      <c r="D258" s="93">
        <v>3.7499999999999999E-2</v>
      </c>
      <c r="E258" s="94" t="s">
        <v>53</v>
      </c>
    </row>
    <row r="259" spans="1:5" x14ac:dyDescent="0.25">
      <c r="A259" s="91">
        <v>28.572602739726026</v>
      </c>
      <c r="B259" s="95" t="s">
        <v>59</v>
      </c>
      <c r="C259" s="92">
        <v>56236</v>
      </c>
      <c r="D259" s="93">
        <v>4.2500000000000003E-2</v>
      </c>
      <c r="E259" s="94" t="s">
        <v>53</v>
      </c>
    </row>
    <row r="260" spans="1:5" x14ac:dyDescent="0.25">
      <c r="A260" s="91">
        <v>28.783561643835615</v>
      </c>
      <c r="B260" s="95" t="s">
        <v>55</v>
      </c>
      <c r="C260" s="92">
        <v>56313</v>
      </c>
      <c r="D260" s="93">
        <v>3.7499999999999999E-2</v>
      </c>
      <c r="E260" s="94" t="s">
        <v>53</v>
      </c>
    </row>
    <row r="261" spans="1:5" x14ac:dyDescent="0.25">
      <c r="A261" s="91">
        <v>29.227397260273971</v>
      </c>
      <c r="B261" s="95" t="s">
        <v>60</v>
      </c>
      <c r="C261" s="92">
        <v>56475</v>
      </c>
      <c r="D261" s="93">
        <v>0.05</v>
      </c>
      <c r="E261" s="94" t="s">
        <v>53</v>
      </c>
    </row>
    <row r="262" spans="1:5" x14ac:dyDescent="0.25">
      <c r="A262" s="91">
        <v>29.375342465753423</v>
      </c>
      <c r="B262" s="95" t="s">
        <v>56</v>
      </c>
      <c r="C262" s="92">
        <v>56529</v>
      </c>
      <c r="D262" s="93">
        <v>4.0999999999999995E-2</v>
      </c>
      <c r="E262" s="94" t="s">
        <v>53</v>
      </c>
    </row>
    <row r="263" spans="1:5" x14ac:dyDescent="0.25">
      <c r="A263" s="91">
        <v>29.526027397260275</v>
      </c>
      <c r="B263" s="95" t="s">
        <v>61</v>
      </c>
      <c r="C263" s="92">
        <v>56584</v>
      </c>
      <c r="D263" s="93">
        <v>4.7500000000000001E-2</v>
      </c>
      <c r="E263" s="94" t="s">
        <v>53</v>
      </c>
    </row>
    <row r="264" spans="1:5" x14ac:dyDescent="0.25">
      <c r="A264" s="91">
        <v>29.526027397260275</v>
      </c>
      <c r="B264" s="95" t="s">
        <v>54</v>
      </c>
      <c r="C264" s="92">
        <v>56584</v>
      </c>
      <c r="D264" s="93">
        <v>4.4500000000000005E-2</v>
      </c>
      <c r="E264" s="94" t="s">
        <v>53</v>
      </c>
    </row>
    <row r="265" spans="1:5" x14ac:dyDescent="0.25">
      <c r="A265" s="91">
        <v>29.528767123287672</v>
      </c>
      <c r="B265" s="95" t="s">
        <v>55</v>
      </c>
      <c r="C265" s="92">
        <v>56585</v>
      </c>
      <c r="D265" s="93">
        <v>4.2000000000000003E-2</v>
      </c>
      <c r="E265" s="94" t="s">
        <v>53</v>
      </c>
    </row>
    <row r="266" spans="1:5" x14ac:dyDescent="0.25">
      <c r="A266" s="91">
        <v>29.528767123287672</v>
      </c>
      <c r="B266" s="95" t="s">
        <v>56</v>
      </c>
      <c r="C266" s="92">
        <v>56585</v>
      </c>
      <c r="D266" s="93">
        <v>4.1500000000000002E-2</v>
      </c>
      <c r="E266" s="94" t="s">
        <v>53</v>
      </c>
    </row>
    <row r="267" spans="1:5" x14ac:dyDescent="0.25">
      <c r="A267" s="91">
        <v>30.030136986301368</v>
      </c>
      <c r="B267" s="95" t="s">
        <v>60</v>
      </c>
      <c r="C267" s="92">
        <v>56768</v>
      </c>
      <c r="D267" s="93">
        <v>3.5499999999999997E-2</v>
      </c>
      <c r="E267" s="94" t="s">
        <v>53</v>
      </c>
    </row>
    <row r="268" spans="1:5" x14ac:dyDescent="0.25">
      <c r="A268" s="91">
        <v>30.287671232876711</v>
      </c>
      <c r="B268" s="95" t="s">
        <v>57</v>
      </c>
      <c r="C268" s="92">
        <v>56862</v>
      </c>
      <c r="D268" s="93">
        <v>4.4000000000000004E-2</v>
      </c>
      <c r="E268" s="94" t="s">
        <v>53</v>
      </c>
    </row>
    <row r="269" spans="1:5" x14ac:dyDescent="0.25">
      <c r="A269" s="91">
        <v>30.526027397260275</v>
      </c>
      <c r="B269" s="95" t="s">
        <v>52</v>
      </c>
      <c r="C269" s="92">
        <v>56949</v>
      </c>
      <c r="D269" s="93">
        <v>4.4000000000000004E-2</v>
      </c>
      <c r="E269" s="94" t="s">
        <v>53</v>
      </c>
    </row>
    <row r="270" spans="1:5" x14ac:dyDescent="0.25">
      <c r="A270" s="91">
        <v>30.526027397260275</v>
      </c>
      <c r="B270" s="95" t="s">
        <v>61</v>
      </c>
      <c r="C270" s="92">
        <v>56949</v>
      </c>
      <c r="D270" s="93">
        <v>4.5999999999999999E-2</v>
      </c>
      <c r="E270" s="94" t="s">
        <v>53</v>
      </c>
    </row>
    <row r="271" spans="1:5" x14ac:dyDescent="0.25">
      <c r="A271" s="91">
        <v>30.528767123287672</v>
      </c>
      <c r="B271" s="95" t="s">
        <v>56</v>
      </c>
      <c r="C271" s="92">
        <v>56950</v>
      </c>
      <c r="D271" s="93">
        <v>4.5999999999999999E-2</v>
      </c>
      <c r="E271" s="94" t="s">
        <v>53</v>
      </c>
    </row>
    <row r="272" spans="1:5" x14ac:dyDescent="0.25">
      <c r="A272" s="91">
        <v>30.572602739726026</v>
      </c>
      <c r="B272" s="95" t="s">
        <v>59</v>
      </c>
      <c r="C272" s="92">
        <v>56966</v>
      </c>
      <c r="D272" s="93">
        <v>4.4500000000000005E-2</v>
      </c>
      <c r="E272" s="94" t="s">
        <v>53</v>
      </c>
    </row>
    <row r="273" spans="1:5" x14ac:dyDescent="0.25">
      <c r="A273" s="91">
        <v>31.531506849315068</v>
      </c>
      <c r="B273" s="95" t="s">
        <v>56</v>
      </c>
      <c r="C273" s="92">
        <v>57316</v>
      </c>
      <c r="D273" s="93">
        <v>4.4500000000000005E-2</v>
      </c>
      <c r="E273" s="94" t="s">
        <v>53</v>
      </c>
    </row>
    <row r="274" spans="1:5" x14ac:dyDescent="0.25">
      <c r="A274" s="91">
        <v>31.531506849315068</v>
      </c>
      <c r="B274" s="95" t="s">
        <v>55</v>
      </c>
      <c r="C274" s="92">
        <v>57316</v>
      </c>
      <c r="D274" s="93">
        <v>4.4000000000000004E-2</v>
      </c>
      <c r="E274" s="94" t="s">
        <v>53</v>
      </c>
    </row>
    <row r="275" spans="1:5" x14ac:dyDescent="0.25">
      <c r="A275" s="91">
        <v>1.0054794520547945</v>
      </c>
      <c r="B275" s="95" t="s">
        <v>84</v>
      </c>
      <c r="C275" s="92">
        <v>46174</v>
      </c>
      <c r="D275" s="93">
        <v>2.81E-2</v>
      </c>
      <c r="E275" s="94" t="s">
        <v>64</v>
      </c>
    </row>
    <row r="276" spans="1:5" x14ac:dyDescent="0.25">
      <c r="A276" s="91">
        <v>1.0438356164383562</v>
      </c>
      <c r="B276" s="95" t="s">
        <v>74</v>
      </c>
      <c r="C276" s="92">
        <v>46188</v>
      </c>
      <c r="D276" s="93">
        <v>1.5339999999999999E-2</v>
      </c>
      <c r="E276" s="94" t="s">
        <v>64</v>
      </c>
    </row>
    <row r="277" spans="1:5" x14ac:dyDescent="0.25">
      <c r="A277" s="91">
        <v>1.0657534246575342</v>
      </c>
      <c r="B277" s="95" t="s">
        <v>80</v>
      </c>
      <c r="C277" s="92">
        <v>46196</v>
      </c>
      <c r="D277" s="93">
        <v>5.3409999999999999E-2</v>
      </c>
      <c r="E277" s="94" t="s">
        <v>64</v>
      </c>
    </row>
    <row r="278" spans="1:5" x14ac:dyDescent="0.25">
      <c r="A278" s="91">
        <v>1.0821917808219179</v>
      </c>
      <c r="B278" s="95" t="s">
        <v>85</v>
      </c>
      <c r="C278" s="92">
        <v>46202</v>
      </c>
      <c r="D278" s="93">
        <v>5.1399999999999994E-2</v>
      </c>
      <c r="E278" s="94" t="s">
        <v>64</v>
      </c>
    </row>
    <row r="279" spans="1:5" x14ac:dyDescent="0.25">
      <c r="A279" s="91">
        <v>1.1123287671232878</v>
      </c>
      <c r="B279" s="95" t="s">
        <v>67</v>
      </c>
      <c r="C279" s="92">
        <v>46213</v>
      </c>
      <c r="D279" s="93">
        <v>5.423E-2</v>
      </c>
      <c r="E279" s="94" t="s">
        <v>64</v>
      </c>
    </row>
    <row r="280" spans="1:5" x14ac:dyDescent="0.25">
      <c r="A280" s="91">
        <v>1.1205479452054794</v>
      </c>
      <c r="B280" s="95" t="s">
        <v>66</v>
      </c>
      <c r="C280" s="92">
        <v>46216</v>
      </c>
      <c r="D280" s="93">
        <v>5.2900000000000003E-2</v>
      </c>
      <c r="E280" s="94" t="s">
        <v>64</v>
      </c>
    </row>
    <row r="281" spans="1:5" x14ac:dyDescent="0.25">
      <c r="A281" s="91">
        <v>1.1260273972602739</v>
      </c>
      <c r="B281" s="95" t="s">
        <v>63</v>
      </c>
      <c r="C281" s="92">
        <v>46218</v>
      </c>
      <c r="D281" s="93">
        <v>1.7000000000000001E-2</v>
      </c>
      <c r="E281" s="94" t="s">
        <v>64</v>
      </c>
    </row>
    <row r="282" spans="1:5" x14ac:dyDescent="0.25">
      <c r="A282" s="91">
        <v>1.1397260273972603</v>
      </c>
      <c r="B282" s="95" t="s">
        <v>66</v>
      </c>
      <c r="C282" s="92">
        <v>46223</v>
      </c>
      <c r="D282" s="93">
        <v>1.66E-2</v>
      </c>
      <c r="E282" s="94" t="s">
        <v>64</v>
      </c>
    </row>
    <row r="283" spans="1:5" x14ac:dyDescent="0.25">
      <c r="A283" s="91">
        <v>1.1835616438356165</v>
      </c>
      <c r="B283" s="95" t="s">
        <v>84</v>
      </c>
      <c r="C283" s="92">
        <v>46239</v>
      </c>
      <c r="D283" s="93">
        <v>2.5000000000000001E-2</v>
      </c>
      <c r="E283" s="94" t="s">
        <v>64</v>
      </c>
    </row>
    <row r="284" spans="1:5" x14ac:dyDescent="0.25">
      <c r="A284" s="91">
        <v>1.2383561643835617</v>
      </c>
      <c r="B284" s="95" t="s">
        <v>86</v>
      </c>
      <c r="C284" s="92">
        <v>46259</v>
      </c>
      <c r="D284" s="93">
        <v>2.52E-2</v>
      </c>
      <c r="E284" s="94" t="s">
        <v>64</v>
      </c>
    </row>
    <row r="285" spans="1:5" x14ac:dyDescent="0.25">
      <c r="A285" s="91">
        <v>1.2821917808219179</v>
      </c>
      <c r="B285" s="95" t="s">
        <v>65</v>
      </c>
      <c r="C285" s="92">
        <v>46275</v>
      </c>
      <c r="D285" s="93">
        <v>1.5869999999999999E-2</v>
      </c>
      <c r="E285" s="94" t="s">
        <v>64</v>
      </c>
    </row>
    <row r="286" spans="1:5" x14ac:dyDescent="0.25">
      <c r="A286" s="91">
        <v>1.2931506849315069</v>
      </c>
      <c r="B286" s="95" t="s">
        <v>71</v>
      </c>
      <c r="C286" s="92">
        <v>46279</v>
      </c>
      <c r="D286" s="93">
        <v>1.536E-2</v>
      </c>
      <c r="E286" s="94" t="s">
        <v>64</v>
      </c>
    </row>
    <row r="287" spans="1:5" x14ac:dyDescent="0.25">
      <c r="A287" s="91">
        <v>1.3178082191780822</v>
      </c>
      <c r="B287" s="95" t="s">
        <v>88</v>
      </c>
      <c r="C287" s="92">
        <v>46288</v>
      </c>
      <c r="D287" s="93">
        <v>2.6000000000000002E-2</v>
      </c>
      <c r="E287" s="94" t="s">
        <v>64</v>
      </c>
    </row>
    <row r="288" spans="1:5" x14ac:dyDescent="0.25">
      <c r="A288" s="91">
        <v>1.3205479452054794</v>
      </c>
      <c r="B288" s="95" t="s">
        <v>89</v>
      </c>
      <c r="C288" s="92">
        <v>46289</v>
      </c>
      <c r="D288" s="93">
        <v>3.0720000000000001E-2</v>
      </c>
      <c r="E288" s="94" t="s">
        <v>64</v>
      </c>
    </row>
    <row r="289" spans="1:5" x14ac:dyDescent="0.25">
      <c r="A289" s="91">
        <v>1.3205479452054794</v>
      </c>
      <c r="B289" s="95" t="s">
        <v>223</v>
      </c>
      <c r="C289" s="92">
        <v>46289</v>
      </c>
      <c r="D289" s="93">
        <v>2.0240000000000001E-2</v>
      </c>
      <c r="E289" s="94" t="s">
        <v>64</v>
      </c>
    </row>
    <row r="290" spans="1:5" x14ac:dyDescent="0.25">
      <c r="A290" s="91">
        <v>1.3232876712328767</v>
      </c>
      <c r="B290" s="95" t="s">
        <v>91</v>
      </c>
      <c r="C290" s="92">
        <v>46290</v>
      </c>
      <c r="D290" s="93">
        <v>5.8099999999999999E-2</v>
      </c>
      <c r="E290" s="94" t="s">
        <v>64</v>
      </c>
    </row>
    <row r="291" spans="1:5" x14ac:dyDescent="0.25">
      <c r="A291" s="91">
        <v>1.3232876712328767</v>
      </c>
      <c r="B291" s="95" t="s">
        <v>90</v>
      </c>
      <c r="C291" s="92">
        <v>46290</v>
      </c>
      <c r="D291" s="93">
        <v>5.1900000000000002E-2</v>
      </c>
      <c r="E291" s="94" t="s">
        <v>64</v>
      </c>
    </row>
    <row r="292" spans="1:5" x14ac:dyDescent="0.25">
      <c r="A292" s="91">
        <v>1.3315068493150686</v>
      </c>
      <c r="B292" s="95" t="s">
        <v>73</v>
      </c>
      <c r="C292" s="92">
        <v>46293</v>
      </c>
      <c r="D292" s="93">
        <v>1.711E-2</v>
      </c>
      <c r="E292" s="94" t="s">
        <v>64</v>
      </c>
    </row>
    <row r="293" spans="1:5" x14ac:dyDescent="0.25">
      <c r="A293" s="91">
        <v>1.3561643835616439</v>
      </c>
      <c r="B293" s="95" t="s">
        <v>74</v>
      </c>
      <c r="C293" s="92">
        <v>46302</v>
      </c>
      <c r="D293" s="93">
        <v>3.637E-2</v>
      </c>
      <c r="E293" s="94" t="s">
        <v>64</v>
      </c>
    </row>
    <row r="294" spans="1:5" x14ac:dyDescent="0.25">
      <c r="A294" s="91">
        <v>1.3726027397260274</v>
      </c>
      <c r="B294" s="95" t="s">
        <v>75</v>
      </c>
      <c r="C294" s="92">
        <v>46308</v>
      </c>
      <c r="D294" s="93">
        <v>3.9100000000000003E-2</v>
      </c>
      <c r="E294" s="94" t="s">
        <v>64</v>
      </c>
    </row>
    <row r="295" spans="1:5" x14ac:dyDescent="0.25">
      <c r="A295" s="91">
        <v>1.3808219178082193</v>
      </c>
      <c r="B295" s="95" t="s">
        <v>77</v>
      </c>
      <c r="C295" s="92">
        <v>46311</v>
      </c>
      <c r="D295" s="93">
        <v>2.58E-2</v>
      </c>
      <c r="E295" s="94" t="s">
        <v>64</v>
      </c>
    </row>
    <row r="296" spans="1:5" x14ac:dyDescent="0.25">
      <c r="A296" s="91">
        <v>1.3945205479452054</v>
      </c>
      <c r="B296" s="95" t="s">
        <v>92</v>
      </c>
      <c r="C296" s="92">
        <v>46316</v>
      </c>
      <c r="D296" s="93">
        <v>2.307E-2</v>
      </c>
      <c r="E296" s="94" t="s">
        <v>64</v>
      </c>
    </row>
    <row r="297" spans="1:5" x14ac:dyDescent="0.25">
      <c r="A297" s="91">
        <v>1.4164383561643836</v>
      </c>
      <c r="B297" s="95" t="s">
        <v>84</v>
      </c>
      <c r="C297" s="92">
        <v>46324</v>
      </c>
      <c r="D297" s="93">
        <v>7.5999999999999998E-2</v>
      </c>
      <c r="E297" s="94" t="s">
        <v>64</v>
      </c>
    </row>
    <row r="298" spans="1:5" x14ac:dyDescent="0.25">
      <c r="A298" s="91">
        <v>1.4273972602739726</v>
      </c>
      <c r="B298" s="95" t="s">
        <v>81</v>
      </c>
      <c r="C298" s="92">
        <v>46328</v>
      </c>
      <c r="D298" s="93">
        <v>1.8500000000000003E-2</v>
      </c>
      <c r="E298" s="94" t="s">
        <v>64</v>
      </c>
    </row>
    <row r="299" spans="1:5" x14ac:dyDescent="0.25">
      <c r="A299" s="91">
        <v>1.4273972602739726</v>
      </c>
      <c r="B299" s="95" t="s">
        <v>80</v>
      </c>
      <c r="C299" s="92">
        <v>46328</v>
      </c>
      <c r="D299" s="93">
        <v>5.2350000000000001E-2</v>
      </c>
      <c r="E299" s="94" t="s">
        <v>64</v>
      </c>
    </row>
    <row r="300" spans="1:5" x14ac:dyDescent="0.25">
      <c r="A300" s="91">
        <v>1.4301369863013698</v>
      </c>
      <c r="B300" s="95" t="s">
        <v>80</v>
      </c>
      <c r="C300" s="92">
        <v>46329</v>
      </c>
      <c r="D300" s="93">
        <v>2.1400000000000002E-2</v>
      </c>
      <c r="E300" s="94" t="s">
        <v>64</v>
      </c>
    </row>
    <row r="301" spans="1:5" x14ac:dyDescent="0.25">
      <c r="A301" s="91">
        <v>1.4328767123287671</v>
      </c>
      <c r="B301" s="95" t="s">
        <v>74</v>
      </c>
      <c r="C301" s="92">
        <v>46330</v>
      </c>
      <c r="D301" s="93">
        <v>2.2370000000000001E-2</v>
      </c>
      <c r="E301" s="94" t="s">
        <v>64</v>
      </c>
    </row>
    <row r="302" spans="1:5" x14ac:dyDescent="0.25">
      <c r="A302" s="91">
        <v>1.4493150684931506</v>
      </c>
      <c r="B302" s="95" t="s">
        <v>69</v>
      </c>
      <c r="C302" s="92">
        <v>46336</v>
      </c>
      <c r="D302" s="93">
        <v>5.8769999999999996E-2</v>
      </c>
      <c r="E302" s="94" t="s">
        <v>64</v>
      </c>
    </row>
    <row r="303" spans="1:5" x14ac:dyDescent="0.25">
      <c r="A303" s="91">
        <v>1.4712328767123288</v>
      </c>
      <c r="B303" s="95" t="s">
        <v>93</v>
      </c>
      <c r="C303" s="92">
        <v>46344</v>
      </c>
      <c r="D303" s="93">
        <v>2.46E-2</v>
      </c>
      <c r="E303" s="94" t="s">
        <v>64</v>
      </c>
    </row>
    <row r="304" spans="1:5" x14ac:dyDescent="0.25">
      <c r="A304" s="91">
        <v>1.5068493150684932</v>
      </c>
      <c r="B304" s="95" t="s">
        <v>79</v>
      </c>
      <c r="C304" s="92">
        <v>46357</v>
      </c>
      <c r="D304" s="93">
        <v>0.02</v>
      </c>
      <c r="E304" s="94" t="s">
        <v>64</v>
      </c>
    </row>
    <row r="305" spans="1:5" x14ac:dyDescent="0.25">
      <c r="A305" s="91">
        <v>1.5232876712328767</v>
      </c>
      <c r="B305" s="95" t="s">
        <v>63</v>
      </c>
      <c r="C305" s="92">
        <v>46363</v>
      </c>
      <c r="D305" s="93">
        <v>0.05</v>
      </c>
      <c r="E305" s="94" t="s">
        <v>64</v>
      </c>
    </row>
    <row r="306" spans="1:5" x14ac:dyDescent="0.25">
      <c r="A306" s="91">
        <v>1.5232876712328767</v>
      </c>
      <c r="B306" s="95" t="s">
        <v>74</v>
      </c>
      <c r="C306" s="92">
        <v>46363</v>
      </c>
      <c r="D306" s="93">
        <v>4.9680000000000002E-2</v>
      </c>
      <c r="E306" s="94" t="s">
        <v>64</v>
      </c>
    </row>
    <row r="307" spans="1:5" x14ac:dyDescent="0.25">
      <c r="A307" s="91">
        <v>1.5452054794520549</v>
      </c>
      <c r="B307" s="95" t="s">
        <v>91</v>
      </c>
      <c r="C307" s="92">
        <v>46371</v>
      </c>
      <c r="D307" s="93">
        <v>2.46E-2</v>
      </c>
      <c r="E307" s="94" t="s">
        <v>64</v>
      </c>
    </row>
    <row r="308" spans="1:5" x14ac:dyDescent="0.25">
      <c r="A308" s="91">
        <v>1.6082191780821917</v>
      </c>
      <c r="B308" s="95" t="s">
        <v>63</v>
      </c>
      <c r="C308" s="92">
        <v>46394</v>
      </c>
      <c r="D308" s="93">
        <v>2.2499999999999999E-2</v>
      </c>
      <c r="E308" s="94" t="s">
        <v>64</v>
      </c>
    </row>
    <row r="309" spans="1:5" x14ac:dyDescent="0.25">
      <c r="A309" s="91">
        <v>1.6082191780821917</v>
      </c>
      <c r="B309" s="95" t="s">
        <v>67</v>
      </c>
      <c r="C309" s="92">
        <v>46394</v>
      </c>
      <c r="D309" s="93">
        <v>2.2599999999999999E-2</v>
      </c>
      <c r="E309" s="94" t="s">
        <v>64</v>
      </c>
    </row>
    <row r="310" spans="1:5" x14ac:dyDescent="0.25">
      <c r="A310" s="91">
        <v>1.6301369863013699</v>
      </c>
      <c r="B310" s="95" t="s">
        <v>166</v>
      </c>
      <c r="C310" s="92">
        <v>46402</v>
      </c>
      <c r="D310" s="93">
        <v>2.9500000000000002E-2</v>
      </c>
      <c r="E310" s="94" t="s">
        <v>64</v>
      </c>
    </row>
    <row r="311" spans="1:5" x14ac:dyDescent="0.25">
      <c r="A311" s="91">
        <v>1.6438356164383561</v>
      </c>
      <c r="B311" s="95" t="s">
        <v>77</v>
      </c>
      <c r="C311" s="92">
        <v>46407</v>
      </c>
      <c r="D311" s="93">
        <v>4.36E-2</v>
      </c>
      <c r="E311" s="94" t="s">
        <v>64</v>
      </c>
    </row>
    <row r="312" spans="1:5" x14ac:dyDescent="0.25">
      <c r="A312" s="91">
        <v>1.6602739726027398</v>
      </c>
      <c r="B312" s="95" t="s">
        <v>67</v>
      </c>
      <c r="C312" s="92">
        <v>46413</v>
      </c>
      <c r="D312" s="93">
        <v>3.0600000000000002E-2</v>
      </c>
      <c r="E312" s="94" t="s">
        <v>64</v>
      </c>
    </row>
    <row r="313" spans="1:5" x14ac:dyDescent="0.25">
      <c r="A313" s="91">
        <v>1.6602739726027398</v>
      </c>
      <c r="B313" s="95" t="s">
        <v>94</v>
      </c>
      <c r="C313" s="92">
        <v>46413</v>
      </c>
      <c r="D313" s="93">
        <v>3.44E-2</v>
      </c>
      <c r="E313" s="94" t="s">
        <v>64</v>
      </c>
    </row>
    <row r="314" spans="1:5" x14ac:dyDescent="0.25">
      <c r="A314" s="91">
        <v>1.6657534246575343</v>
      </c>
      <c r="B314" s="95" t="s">
        <v>80</v>
      </c>
      <c r="C314" s="92">
        <v>46415</v>
      </c>
      <c r="D314" s="93">
        <v>2.3279999999999999E-2</v>
      </c>
      <c r="E314" s="94" t="s">
        <v>64</v>
      </c>
    </row>
    <row r="315" spans="1:5" x14ac:dyDescent="0.25">
      <c r="A315" s="91">
        <v>1.6767123287671233</v>
      </c>
      <c r="B315" s="95" t="s">
        <v>82</v>
      </c>
      <c r="C315" s="92">
        <v>46419</v>
      </c>
      <c r="D315" s="93">
        <v>4.8129999999999999E-2</v>
      </c>
      <c r="E315" s="94" t="s">
        <v>64</v>
      </c>
    </row>
    <row r="316" spans="1:5" x14ac:dyDescent="0.25">
      <c r="A316" s="91">
        <v>1.7013698630136986</v>
      </c>
      <c r="B316" s="95" t="s">
        <v>75</v>
      </c>
      <c r="C316" s="92">
        <v>46428</v>
      </c>
      <c r="D316" s="93">
        <v>4.41E-2</v>
      </c>
      <c r="E316" s="94" t="s">
        <v>64</v>
      </c>
    </row>
    <row r="317" spans="1:5" x14ac:dyDescent="0.25">
      <c r="A317" s="91">
        <v>1.7178082191780821</v>
      </c>
      <c r="B317" s="95" t="s">
        <v>82</v>
      </c>
      <c r="C317" s="92">
        <v>46434</v>
      </c>
      <c r="D317" s="93">
        <v>3.1960000000000002E-2</v>
      </c>
      <c r="E317" s="94" t="s">
        <v>64</v>
      </c>
    </row>
    <row r="318" spans="1:5" x14ac:dyDescent="0.25">
      <c r="A318" s="91">
        <v>1.7178082191780821</v>
      </c>
      <c r="B318" s="95" t="s">
        <v>71</v>
      </c>
      <c r="C318" s="92">
        <v>46434</v>
      </c>
      <c r="D318" s="93">
        <v>2.8639999999999999E-2</v>
      </c>
      <c r="E318" s="94" t="s">
        <v>64</v>
      </c>
    </row>
    <row r="319" spans="1:5" x14ac:dyDescent="0.25">
      <c r="A319" s="91">
        <v>1.7424657534246575</v>
      </c>
      <c r="B319" s="95" t="s">
        <v>89</v>
      </c>
      <c r="C319" s="92">
        <v>46443</v>
      </c>
      <c r="D319" s="93">
        <v>3.1869999999999996E-2</v>
      </c>
      <c r="E319" s="94" t="s">
        <v>64</v>
      </c>
    </row>
    <row r="320" spans="1:5" x14ac:dyDescent="0.25">
      <c r="A320" s="91">
        <v>1.7561643835616438</v>
      </c>
      <c r="B320" s="95" t="s">
        <v>95</v>
      </c>
      <c r="C320" s="92">
        <v>46448</v>
      </c>
      <c r="D320" s="93">
        <v>3.2989999999999998E-2</v>
      </c>
      <c r="E320" s="94" t="s">
        <v>64</v>
      </c>
    </row>
    <row r="321" spans="1:5" x14ac:dyDescent="0.25">
      <c r="A321" s="91">
        <v>1.7643835616438357</v>
      </c>
      <c r="B321" s="95" t="s">
        <v>90</v>
      </c>
      <c r="C321" s="92">
        <v>46451</v>
      </c>
      <c r="D321" s="93">
        <v>4.5100000000000001E-2</v>
      </c>
      <c r="E321" s="94" t="s">
        <v>64</v>
      </c>
    </row>
    <row r="322" spans="1:5" x14ac:dyDescent="0.25">
      <c r="A322" s="91">
        <v>1.7726027397260273</v>
      </c>
      <c r="B322" s="95" t="s">
        <v>81</v>
      </c>
      <c r="C322" s="92">
        <v>46454</v>
      </c>
      <c r="D322" s="93">
        <v>2.9500000000000002E-2</v>
      </c>
      <c r="E322" s="94" t="s">
        <v>64</v>
      </c>
    </row>
    <row r="323" spans="1:5" x14ac:dyDescent="0.25">
      <c r="A323" s="91">
        <v>1.7945205479452055</v>
      </c>
      <c r="B323" s="95" t="s">
        <v>68</v>
      </c>
      <c r="C323" s="92">
        <v>46462</v>
      </c>
      <c r="D323" s="93">
        <v>3.7999999999999999E-2</v>
      </c>
      <c r="E323" s="94" t="s">
        <v>64</v>
      </c>
    </row>
    <row r="324" spans="1:5" x14ac:dyDescent="0.25">
      <c r="A324" s="91">
        <v>1.8027397260273972</v>
      </c>
      <c r="B324" s="95" t="s">
        <v>66</v>
      </c>
      <c r="C324" s="92">
        <v>46465</v>
      </c>
      <c r="D324" s="93">
        <v>4.5199999999999997E-2</v>
      </c>
      <c r="E324" s="94" t="s">
        <v>64</v>
      </c>
    </row>
    <row r="325" spans="1:5" x14ac:dyDescent="0.25">
      <c r="A325" s="91">
        <v>1.8383561643835618</v>
      </c>
      <c r="B325" s="95" t="s">
        <v>75</v>
      </c>
      <c r="C325" s="92">
        <v>46478</v>
      </c>
      <c r="D325" s="93">
        <v>3.3500000000000002E-2</v>
      </c>
      <c r="E325" s="94" t="s">
        <v>64</v>
      </c>
    </row>
    <row r="326" spans="1:5" x14ac:dyDescent="0.25">
      <c r="A326" s="91">
        <v>1.8794520547945206</v>
      </c>
      <c r="B326" s="95" t="s">
        <v>96</v>
      </c>
      <c r="C326" s="92">
        <v>46493</v>
      </c>
      <c r="D326" s="93">
        <v>2.1000000000000001E-2</v>
      </c>
      <c r="E326" s="94" t="s">
        <v>64</v>
      </c>
    </row>
    <row r="327" spans="1:5" x14ac:dyDescent="0.25">
      <c r="A327" s="91">
        <v>1.9260273972602739</v>
      </c>
      <c r="B327" s="95" t="s">
        <v>80</v>
      </c>
      <c r="C327" s="92">
        <v>46510</v>
      </c>
      <c r="D327" s="93">
        <v>2.9399999999999999E-2</v>
      </c>
      <c r="E327" s="94" t="s">
        <v>64</v>
      </c>
    </row>
    <row r="328" spans="1:5" x14ac:dyDescent="0.25">
      <c r="A328" s="91">
        <v>1.9287671232876713</v>
      </c>
      <c r="B328" s="95" t="s">
        <v>97</v>
      </c>
      <c r="C328" s="92">
        <v>46511</v>
      </c>
      <c r="D328" s="93">
        <v>2.4300000000000002E-2</v>
      </c>
      <c r="E328" s="94" t="s">
        <v>64</v>
      </c>
    </row>
    <row r="329" spans="1:5" x14ac:dyDescent="0.25">
      <c r="A329" s="91">
        <v>1.9452054794520548</v>
      </c>
      <c r="B329" s="95" t="s">
        <v>93</v>
      </c>
      <c r="C329" s="92">
        <v>46517</v>
      </c>
      <c r="D329" s="93">
        <v>2.58E-2</v>
      </c>
      <c r="E329" s="94" t="s">
        <v>64</v>
      </c>
    </row>
    <row r="330" spans="1:5" x14ac:dyDescent="0.25">
      <c r="A330" s="91">
        <v>1.9643835616438357</v>
      </c>
      <c r="B330" s="95" t="s">
        <v>98</v>
      </c>
      <c r="C330" s="92">
        <v>46524</v>
      </c>
      <c r="D330" s="93">
        <v>2.4879999999999999E-2</v>
      </c>
      <c r="E330" s="94" t="s">
        <v>64</v>
      </c>
    </row>
    <row r="331" spans="1:5" x14ac:dyDescent="0.25">
      <c r="A331" s="91">
        <v>1.9698630136986301</v>
      </c>
      <c r="B331" s="95" t="s">
        <v>65</v>
      </c>
      <c r="C331" s="92">
        <v>46526</v>
      </c>
      <c r="D331" s="93">
        <v>4.4069999999999998E-2</v>
      </c>
      <c r="E331" s="94" t="s">
        <v>64</v>
      </c>
    </row>
    <row r="332" spans="1:5" x14ac:dyDescent="0.25">
      <c r="A332" s="91">
        <v>2.0054794520547947</v>
      </c>
      <c r="B332" s="95" t="s">
        <v>79</v>
      </c>
      <c r="C332" s="92">
        <v>46539</v>
      </c>
      <c r="D332" s="93">
        <v>2.7999999999999997E-2</v>
      </c>
      <c r="E332" s="94" t="s">
        <v>64</v>
      </c>
    </row>
    <row r="333" spans="1:5" x14ac:dyDescent="0.25">
      <c r="A333" s="91">
        <v>2.0054794520547947</v>
      </c>
      <c r="B333" s="95" t="s">
        <v>67</v>
      </c>
      <c r="C333" s="92">
        <v>46539</v>
      </c>
      <c r="D333" s="93">
        <v>4.2099999999999999E-2</v>
      </c>
      <c r="E333" s="94" t="s">
        <v>64</v>
      </c>
    </row>
    <row r="334" spans="1:5" x14ac:dyDescent="0.25">
      <c r="A334" s="91">
        <v>2.021917808219178</v>
      </c>
      <c r="B334" s="95" t="s">
        <v>72</v>
      </c>
      <c r="C334" s="92">
        <v>46545</v>
      </c>
      <c r="D334" s="93">
        <v>2.8500000000000001E-2</v>
      </c>
      <c r="E334" s="94" t="s">
        <v>64</v>
      </c>
    </row>
    <row r="335" spans="1:5" x14ac:dyDescent="0.25">
      <c r="A335" s="91">
        <v>2.0410958904109591</v>
      </c>
      <c r="B335" s="95" t="s">
        <v>77</v>
      </c>
      <c r="C335" s="92">
        <v>46552</v>
      </c>
      <c r="D335" s="93">
        <v>4.9500000000000002E-2</v>
      </c>
      <c r="E335" s="94" t="s">
        <v>64</v>
      </c>
    </row>
    <row r="336" spans="1:5" x14ac:dyDescent="0.25">
      <c r="A336" s="91">
        <v>2.0794520547945203</v>
      </c>
      <c r="B336" s="95" t="s">
        <v>66</v>
      </c>
      <c r="C336" s="92">
        <v>46566</v>
      </c>
      <c r="D336" s="93">
        <v>4.4199999999999996E-2</v>
      </c>
      <c r="E336" s="94" t="s">
        <v>64</v>
      </c>
    </row>
    <row r="337" spans="1:5" x14ac:dyDescent="0.25">
      <c r="A337" s="91">
        <v>2.0821917808219177</v>
      </c>
      <c r="B337" s="95" t="s">
        <v>63</v>
      </c>
      <c r="C337" s="92">
        <v>46567</v>
      </c>
      <c r="D337" s="93">
        <v>4.9500000000000002E-2</v>
      </c>
      <c r="E337" s="94" t="s">
        <v>64</v>
      </c>
    </row>
    <row r="338" spans="1:5" x14ac:dyDescent="0.25">
      <c r="A338" s="91">
        <v>2.0849315068493151</v>
      </c>
      <c r="B338" s="95" t="s">
        <v>99</v>
      </c>
      <c r="C338" s="92">
        <v>46568</v>
      </c>
      <c r="D338" s="93">
        <v>4.6730000000000001E-2</v>
      </c>
      <c r="E338" s="94" t="s">
        <v>64</v>
      </c>
    </row>
    <row r="339" spans="1:5" x14ac:dyDescent="0.25">
      <c r="A339" s="91">
        <v>2.1095890410958904</v>
      </c>
      <c r="B339" s="95" t="s">
        <v>85</v>
      </c>
      <c r="C339" s="92">
        <v>46577</v>
      </c>
      <c r="D339" s="93">
        <v>4.6399999999999997E-2</v>
      </c>
      <c r="E339" s="94" t="s">
        <v>64</v>
      </c>
    </row>
    <row r="340" spans="1:5" x14ac:dyDescent="0.25">
      <c r="A340" s="91">
        <v>2.1561643835616437</v>
      </c>
      <c r="B340" s="95" t="s">
        <v>80</v>
      </c>
      <c r="C340" s="92">
        <v>46594</v>
      </c>
      <c r="D340" s="93">
        <v>4.6120000000000001E-2</v>
      </c>
      <c r="E340" s="94" t="s">
        <v>64</v>
      </c>
    </row>
    <row r="341" spans="1:5" x14ac:dyDescent="0.25">
      <c r="A341" s="91">
        <v>2.1561643835616437</v>
      </c>
      <c r="B341" s="95" t="s">
        <v>82</v>
      </c>
      <c r="C341" s="92">
        <v>46594</v>
      </c>
      <c r="D341" s="93">
        <v>4.4889999999999999E-2</v>
      </c>
      <c r="E341" s="94" t="s">
        <v>64</v>
      </c>
    </row>
    <row r="342" spans="1:5" x14ac:dyDescent="0.25">
      <c r="A342" s="91">
        <v>2.2109589041095892</v>
      </c>
      <c r="B342" s="95" t="s">
        <v>74</v>
      </c>
      <c r="C342" s="92">
        <v>46614</v>
      </c>
      <c r="D342" s="93">
        <v>3.3079999999999998E-2</v>
      </c>
      <c r="E342" s="94" t="s">
        <v>64</v>
      </c>
    </row>
    <row r="343" spans="1:5" x14ac:dyDescent="0.25">
      <c r="A343" s="91">
        <v>2.2328767123287672</v>
      </c>
      <c r="B343" s="95" t="s">
        <v>65</v>
      </c>
      <c r="C343" s="92">
        <v>46622</v>
      </c>
      <c r="D343" s="93">
        <v>5.0349999999999999E-2</v>
      </c>
      <c r="E343" s="94" t="s">
        <v>64</v>
      </c>
    </row>
    <row r="344" spans="1:5" x14ac:dyDescent="0.25">
      <c r="A344" s="91">
        <v>2.2767123287671232</v>
      </c>
      <c r="B344" s="95" t="s">
        <v>77</v>
      </c>
      <c r="C344" s="92">
        <v>46638</v>
      </c>
      <c r="D344" s="93">
        <v>1.34E-2</v>
      </c>
      <c r="E344" s="94" t="s">
        <v>64</v>
      </c>
    </row>
    <row r="345" spans="1:5" x14ac:dyDescent="0.25">
      <c r="A345" s="91">
        <v>2.3095890410958906</v>
      </c>
      <c r="B345" s="95" t="s">
        <v>91</v>
      </c>
      <c r="C345" s="92">
        <v>46650</v>
      </c>
      <c r="D345" s="93">
        <v>5.2199999999999996E-2</v>
      </c>
      <c r="E345" s="94" t="s">
        <v>64</v>
      </c>
    </row>
    <row r="346" spans="1:5" x14ac:dyDescent="0.25">
      <c r="A346" s="91">
        <v>2.3178082191780822</v>
      </c>
      <c r="B346" s="95" t="s">
        <v>73</v>
      </c>
      <c r="C346" s="92">
        <v>46653</v>
      </c>
      <c r="D346" s="93">
        <v>4.8730000000000002E-2</v>
      </c>
      <c r="E346" s="94" t="s">
        <v>64</v>
      </c>
    </row>
    <row r="347" spans="1:5" x14ac:dyDescent="0.25">
      <c r="A347" s="91">
        <v>2.3287671232876712</v>
      </c>
      <c r="B347" s="95" t="s">
        <v>91</v>
      </c>
      <c r="C347" s="92">
        <v>46657</v>
      </c>
      <c r="D347" s="93">
        <v>4.4600000000000001E-2</v>
      </c>
      <c r="E347" s="94" t="s">
        <v>64</v>
      </c>
    </row>
    <row r="348" spans="1:5" x14ac:dyDescent="0.25">
      <c r="A348" s="91">
        <v>2.3479452054794518</v>
      </c>
      <c r="B348" s="95" t="s">
        <v>66</v>
      </c>
      <c r="C348" s="92">
        <v>46664</v>
      </c>
      <c r="D348" s="93">
        <v>3.5499999999999997E-2</v>
      </c>
      <c r="E348" s="94" t="s">
        <v>64</v>
      </c>
    </row>
    <row r="349" spans="1:5" x14ac:dyDescent="0.25">
      <c r="A349" s="91">
        <v>2.3479452054794518</v>
      </c>
      <c r="B349" s="95" t="s">
        <v>78</v>
      </c>
      <c r="C349" s="92">
        <v>46664</v>
      </c>
      <c r="D349" s="93">
        <v>3.3149999999999999E-2</v>
      </c>
      <c r="E349" s="94" t="s">
        <v>64</v>
      </c>
    </row>
    <row r="350" spans="1:5" x14ac:dyDescent="0.25">
      <c r="A350" s="91">
        <v>2.3561643835616439</v>
      </c>
      <c r="B350" s="95" t="s">
        <v>63</v>
      </c>
      <c r="C350" s="92">
        <v>46667</v>
      </c>
      <c r="D350" s="93">
        <v>5.0499999999999996E-2</v>
      </c>
      <c r="E350" s="94" t="s">
        <v>64</v>
      </c>
    </row>
    <row r="351" spans="1:5" x14ac:dyDescent="0.25">
      <c r="A351" s="91">
        <v>2.3945205479452056</v>
      </c>
      <c r="B351" s="95" t="s">
        <v>67</v>
      </c>
      <c r="C351" s="92">
        <v>46681</v>
      </c>
      <c r="D351" s="93">
        <v>5.3760000000000002E-2</v>
      </c>
      <c r="E351" s="94" t="s">
        <v>64</v>
      </c>
    </row>
    <row r="352" spans="1:5" x14ac:dyDescent="0.25">
      <c r="A352" s="91">
        <v>2.4109589041095889</v>
      </c>
      <c r="B352" s="95" t="s">
        <v>100</v>
      </c>
      <c r="C352" s="92">
        <v>46687</v>
      </c>
      <c r="D352" s="93">
        <v>3.8420000000000003E-2</v>
      </c>
      <c r="E352" s="94" t="s">
        <v>64</v>
      </c>
    </row>
    <row r="353" spans="1:5" x14ac:dyDescent="0.25">
      <c r="A353" s="91">
        <v>2.4246575342465753</v>
      </c>
      <c r="B353" s="95" t="s">
        <v>81</v>
      </c>
      <c r="C353" s="92">
        <v>46692</v>
      </c>
      <c r="D353" s="93">
        <v>1.3999999999999999E-2</v>
      </c>
      <c r="E353" s="94" t="s">
        <v>64</v>
      </c>
    </row>
    <row r="354" spans="1:5" x14ac:dyDescent="0.25">
      <c r="A354" s="91">
        <v>2.43013698630137</v>
      </c>
      <c r="B354" s="95" t="s">
        <v>84</v>
      </c>
      <c r="C354" s="92">
        <v>46694</v>
      </c>
      <c r="D354" s="93">
        <v>6.6500000000000004E-2</v>
      </c>
      <c r="E354" s="94" t="s">
        <v>64</v>
      </c>
    </row>
    <row r="355" spans="1:5" x14ac:dyDescent="0.25">
      <c r="A355" s="91">
        <v>2.463013698630137</v>
      </c>
      <c r="B355" s="95" t="s">
        <v>81</v>
      </c>
      <c r="C355" s="92">
        <v>46706</v>
      </c>
      <c r="D355" s="93">
        <v>3.807E-2</v>
      </c>
      <c r="E355" s="94" t="s">
        <v>64</v>
      </c>
    </row>
    <row r="356" spans="1:5" x14ac:dyDescent="0.25">
      <c r="A356" s="91">
        <v>2.4821917808219176</v>
      </c>
      <c r="B356" s="95" t="s">
        <v>82</v>
      </c>
      <c r="C356" s="92">
        <v>46713</v>
      </c>
      <c r="D356" s="93">
        <v>3.5769999999999996E-2</v>
      </c>
      <c r="E356" s="94" t="s">
        <v>64</v>
      </c>
    </row>
    <row r="357" spans="1:5" x14ac:dyDescent="0.25">
      <c r="A357" s="91">
        <v>2.4821917808219176</v>
      </c>
      <c r="B357" s="95" t="s">
        <v>84</v>
      </c>
      <c r="C357" s="92">
        <v>46713</v>
      </c>
      <c r="D357" s="93">
        <v>2.8799999999999999E-2</v>
      </c>
      <c r="E357" s="94" t="s">
        <v>64</v>
      </c>
    </row>
    <row r="358" spans="1:5" x14ac:dyDescent="0.25">
      <c r="A358" s="91">
        <v>2.5123287671232877</v>
      </c>
      <c r="B358" s="95" t="s">
        <v>101</v>
      </c>
      <c r="C358" s="92">
        <v>46724</v>
      </c>
      <c r="D358" s="93">
        <v>6.4500000000000002E-2</v>
      </c>
      <c r="E358" s="94" t="s">
        <v>64</v>
      </c>
    </row>
    <row r="359" spans="1:5" x14ac:dyDescent="0.25">
      <c r="A359" s="91">
        <v>2.5315068493150683</v>
      </c>
      <c r="B359" s="95" t="s">
        <v>80</v>
      </c>
      <c r="C359" s="92">
        <v>46731</v>
      </c>
      <c r="D359" s="93">
        <v>3.6260000000000001E-2</v>
      </c>
      <c r="E359" s="94" t="s">
        <v>64</v>
      </c>
    </row>
    <row r="360" spans="1:5" x14ac:dyDescent="0.25">
      <c r="A360" s="91">
        <v>2.5315068493150683</v>
      </c>
      <c r="B360" s="95" t="s">
        <v>63</v>
      </c>
      <c r="C360" s="92">
        <v>46731</v>
      </c>
      <c r="D360" s="93">
        <v>3.6499999999999998E-2</v>
      </c>
      <c r="E360" s="94" t="s">
        <v>64</v>
      </c>
    </row>
    <row r="361" spans="1:5" x14ac:dyDescent="0.25">
      <c r="A361" s="91">
        <v>2.5397260273972604</v>
      </c>
      <c r="B361" s="95" t="s">
        <v>94</v>
      </c>
      <c r="C361" s="92">
        <v>46734</v>
      </c>
      <c r="D361" s="93">
        <v>6.6500000000000004E-2</v>
      </c>
      <c r="E361" s="94" t="s">
        <v>64</v>
      </c>
    </row>
    <row r="362" spans="1:5" x14ac:dyDescent="0.25">
      <c r="A362" s="91">
        <v>2.5643835616438357</v>
      </c>
      <c r="B362" s="95" t="s">
        <v>74</v>
      </c>
      <c r="C362" s="92">
        <v>46743</v>
      </c>
      <c r="D362" s="93">
        <v>5.9370000000000006E-2</v>
      </c>
      <c r="E362" s="94" t="s">
        <v>64</v>
      </c>
    </row>
    <row r="363" spans="1:5" x14ac:dyDescent="0.25">
      <c r="A363" s="91">
        <v>2.6273972602739728</v>
      </c>
      <c r="B363" s="95" t="s">
        <v>63</v>
      </c>
      <c r="C363" s="92">
        <v>46766</v>
      </c>
      <c r="D363" s="93">
        <v>5.5E-2</v>
      </c>
      <c r="E363" s="94" t="s">
        <v>64</v>
      </c>
    </row>
    <row r="364" spans="1:5" x14ac:dyDescent="0.25">
      <c r="A364" s="91">
        <v>2.6356164383561644</v>
      </c>
      <c r="B364" s="95" t="s">
        <v>80</v>
      </c>
      <c r="C364" s="92">
        <v>46769</v>
      </c>
      <c r="D364" s="93">
        <v>4.6420000000000003E-2</v>
      </c>
      <c r="E364" s="94" t="s">
        <v>64</v>
      </c>
    </row>
    <row r="365" spans="1:5" x14ac:dyDescent="0.25">
      <c r="A365" s="91">
        <v>2.6383561643835618</v>
      </c>
      <c r="B365" s="95" t="s">
        <v>67</v>
      </c>
      <c r="C365" s="92">
        <v>46770</v>
      </c>
      <c r="D365" s="93">
        <v>4.4770000000000004E-2</v>
      </c>
      <c r="E365" s="94" t="s">
        <v>64</v>
      </c>
    </row>
    <row r="366" spans="1:5" x14ac:dyDescent="0.25">
      <c r="A366" s="91">
        <v>2.6547945205479451</v>
      </c>
      <c r="B366" s="95" t="s">
        <v>66</v>
      </c>
      <c r="C366" s="92">
        <v>46776</v>
      </c>
      <c r="D366" s="93">
        <v>4.3299999999999998E-2</v>
      </c>
      <c r="E366" s="94" t="s">
        <v>64</v>
      </c>
    </row>
    <row r="367" spans="1:5" x14ac:dyDescent="0.25">
      <c r="A367" s="91">
        <v>2.6630136986301371</v>
      </c>
      <c r="B367" s="95" t="s">
        <v>70</v>
      </c>
      <c r="C367" s="92">
        <v>46779</v>
      </c>
      <c r="D367" s="93">
        <v>4.9100000000000005E-2</v>
      </c>
      <c r="E367" s="94" t="s">
        <v>64</v>
      </c>
    </row>
    <row r="368" spans="1:5" x14ac:dyDescent="0.25">
      <c r="A368" s="91">
        <v>2.6657534246575341</v>
      </c>
      <c r="B368" s="95" t="s">
        <v>80</v>
      </c>
      <c r="C368" s="92">
        <v>46780</v>
      </c>
      <c r="D368" s="93">
        <v>1.67E-2</v>
      </c>
      <c r="E368" s="94" t="s">
        <v>64</v>
      </c>
    </row>
    <row r="369" spans="1:5" x14ac:dyDescent="0.25">
      <c r="A369" s="91">
        <v>2.6767123287671235</v>
      </c>
      <c r="B369" s="95" t="s">
        <v>80</v>
      </c>
      <c r="C369" s="92">
        <v>46784</v>
      </c>
      <c r="D369" s="93">
        <v>5.0099999999999999E-2</v>
      </c>
      <c r="E369" s="94" t="s">
        <v>64</v>
      </c>
    </row>
    <row r="370" spans="1:5" x14ac:dyDescent="0.25">
      <c r="A370" s="91">
        <v>2.6931506849315068</v>
      </c>
      <c r="B370" s="95" t="s">
        <v>69</v>
      </c>
      <c r="C370" s="92">
        <v>46790</v>
      </c>
      <c r="D370" s="93">
        <v>4.6479999999999994E-2</v>
      </c>
      <c r="E370" s="94" t="s">
        <v>64</v>
      </c>
    </row>
    <row r="371" spans="1:5" x14ac:dyDescent="0.25">
      <c r="A371" s="91">
        <v>2.7342465753424658</v>
      </c>
      <c r="B371" s="95" t="s">
        <v>71</v>
      </c>
      <c r="C371" s="92">
        <v>46805</v>
      </c>
      <c r="D371" s="93">
        <v>3.9919999999999997E-2</v>
      </c>
      <c r="E371" s="94" t="s">
        <v>64</v>
      </c>
    </row>
    <row r="372" spans="1:5" x14ac:dyDescent="0.25">
      <c r="A372" s="91">
        <v>2.7424657534246575</v>
      </c>
      <c r="B372" s="95" t="s">
        <v>73</v>
      </c>
      <c r="C372" s="92">
        <v>46808</v>
      </c>
      <c r="D372" s="93">
        <v>1.6459999999999999E-2</v>
      </c>
      <c r="E372" s="94" t="s">
        <v>64</v>
      </c>
    </row>
    <row r="373" spans="1:5" x14ac:dyDescent="0.25">
      <c r="A373" s="91">
        <v>2.7506849315068491</v>
      </c>
      <c r="B373" s="95" t="s">
        <v>102</v>
      </c>
      <c r="C373" s="92">
        <v>46811</v>
      </c>
      <c r="D373" s="93">
        <v>3.3370000000000004E-2</v>
      </c>
      <c r="E373" s="94" t="s">
        <v>64</v>
      </c>
    </row>
    <row r="374" spans="1:5" x14ac:dyDescent="0.25">
      <c r="A374" s="91">
        <v>2.7753424657534245</v>
      </c>
      <c r="B374" s="95" t="s">
        <v>82</v>
      </c>
      <c r="C374" s="92">
        <v>46820</v>
      </c>
      <c r="D374" s="93">
        <v>5.5650000000000005E-2</v>
      </c>
      <c r="E374" s="94" t="s">
        <v>64</v>
      </c>
    </row>
    <row r="375" spans="1:5" x14ac:dyDescent="0.25">
      <c r="A375" s="91">
        <v>2.7753424657534245</v>
      </c>
      <c r="B375" s="95" t="s">
        <v>67</v>
      </c>
      <c r="C375" s="92">
        <v>46820</v>
      </c>
      <c r="D375" s="93">
        <v>1.8879999999999997E-2</v>
      </c>
      <c r="E375" s="94" t="s">
        <v>64</v>
      </c>
    </row>
    <row r="376" spans="1:5" x14ac:dyDescent="0.25">
      <c r="A376" s="91">
        <v>2.7808219178082192</v>
      </c>
      <c r="B376" s="95" t="s">
        <v>103</v>
      </c>
      <c r="C376" s="92">
        <v>46822</v>
      </c>
      <c r="D376" s="93">
        <v>5.4089999999999999E-2</v>
      </c>
      <c r="E376" s="94" t="s">
        <v>64</v>
      </c>
    </row>
    <row r="377" spans="1:5" x14ac:dyDescent="0.25">
      <c r="A377" s="91">
        <v>2.8520547945205479</v>
      </c>
      <c r="B377" s="95" t="s">
        <v>75</v>
      </c>
      <c r="C377" s="92">
        <v>46848</v>
      </c>
      <c r="D377" s="93">
        <v>4.6600000000000003E-2</v>
      </c>
      <c r="E377" s="94" t="s">
        <v>64</v>
      </c>
    </row>
    <row r="378" spans="1:5" x14ac:dyDescent="0.25">
      <c r="A378" s="91">
        <v>2.9232876712328766</v>
      </c>
      <c r="B378" s="95" t="s">
        <v>80</v>
      </c>
      <c r="C378" s="92">
        <v>46874</v>
      </c>
      <c r="D378" s="93">
        <v>4.632E-2</v>
      </c>
      <c r="E378" s="94" t="s">
        <v>64</v>
      </c>
    </row>
    <row r="379" spans="1:5" x14ac:dyDescent="0.25">
      <c r="A379" s="91">
        <v>2.9287671232876713</v>
      </c>
      <c r="B379" s="95" t="s">
        <v>101</v>
      </c>
      <c r="C379" s="92">
        <v>46876</v>
      </c>
      <c r="D379" s="93">
        <v>1.54E-2</v>
      </c>
      <c r="E379" s="94" t="s">
        <v>64</v>
      </c>
    </row>
    <row r="380" spans="1:5" x14ac:dyDescent="0.25">
      <c r="A380" s="91">
        <v>2.9616438356164383</v>
      </c>
      <c r="B380" s="95" t="s">
        <v>104</v>
      </c>
      <c r="C380" s="92">
        <v>46888</v>
      </c>
      <c r="D380" s="93">
        <v>6.3E-2</v>
      </c>
      <c r="E380" s="94" t="s">
        <v>64</v>
      </c>
    </row>
    <row r="381" spans="1:5" x14ac:dyDescent="0.25">
      <c r="A381" s="91">
        <v>2.9698630136986299</v>
      </c>
      <c r="B381" s="95" t="s">
        <v>72</v>
      </c>
      <c r="C381" s="92">
        <v>46891</v>
      </c>
      <c r="D381" s="93">
        <v>2.1789999999999997E-2</v>
      </c>
      <c r="E381" s="94" t="s">
        <v>64</v>
      </c>
    </row>
    <row r="382" spans="1:5" x14ac:dyDescent="0.25">
      <c r="A382" s="91">
        <v>2.9726027397260273</v>
      </c>
      <c r="B382" s="95" t="s">
        <v>84</v>
      </c>
      <c r="C382" s="92">
        <v>46892</v>
      </c>
      <c r="D382" s="93">
        <v>6.0999999999999999E-2</v>
      </c>
      <c r="E382" s="94" t="s">
        <v>64</v>
      </c>
    </row>
    <row r="383" spans="1:5" x14ac:dyDescent="0.25">
      <c r="A383" s="91">
        <v>2.9835616438356163</v>
      </c>
      <c r="B383" s="95" t="s">
        <v>66</v>
      </c>
      <c r="C383" s="92">
        <v>46896</v>
      </c>
      <c r="D383" s="93">
        <v>3.3599999999999998E-2</v>
      </c>
      <c r="E383" s="94" t="s">
        <v>64</v>
      </c>
    </row>
    <row r="384" spans="1:5" x14ac:dyDescent="0.25">
      <c r="A384" s="91">
        <v>2.9917808219178084</v>
      </c>
      <c r="B384" s="95" t="s">
        <v>105</v>
      </c>
      <c r="C384" s="92">
        <v>46899</v>
      </c>
      <c r="D384" s="93">
        <v>5.5629999999999999E-2</v>
      </c>
      <c r="E384" s="94" t="s">
        <v>64</v>
      </c>
    </row>
    <row r="385" spans="1:5" x14ac:dyDescent="0.25">
      <c r="A385" s="91">
        <v>3.043835616438356</v>
      </c>
      <c r="B385" s="95" t="s">
        <v>74</v>
      </c>
      <c r="C385" s="92">
        <v>46918</v>
      </c>
      <c r="D385" s="93">
        <v>5.219E-2</v>
      </c>
      <c r="E385" s="94" t="s">
        <v>64</v>
      </c>
    </row>
    <row r="386" spans="1:5" x14ac:dyDescent="0.25">
      <c r="A386" s="91">
        <v>3.0602739726027397</v>
      </c>
      <c r="B386" s="95" t="s">
        <v>89</v>
      </c>
      <c r="C386" s="92">
        <v>46924</v>
      </c>
      <c r="D386" s="93">
        <v>5.6849999999999998E-2</v>
      </c>
      <c r="E386" s="94" t="s">
        <v>64</v>
      </c>
    </row>
    <row r="387" spans="1:5" x14ac:dyDescent="0.25">
      <c r="A387" s="91">
        <v>3.0794520547945203</v>
      </c>
      <c r="B387" s="95" t="s">
        <v>85</v>
      </c>
      <c r="C387" s="92">
        <v>46931</v>
      </c>
      <c r="D387" s="93">
        <v>5.1200000000000002E-2</v>
      </c>
      <c r="E387" s="94" t="s">
        <v>64</v>
      </c>
    </row>
    <row r="388" spans="1:5" x14ac:dyDescent="0.25">
      <c r="A388" s="91">
        <v>3.117808219178082</v>
      </c>
      <c r="B388" s="95" t="s">
        <v>77</v>
      </c>
      <c r="C388" s="92">
        <v>46945</v>
      </c>
      <c r="D388" s="93">
        <v>4.3799999999999999E-2</v>
      </c>
      <c r="E388" s="94" t="s">
        <v>64</v>
      </c>
    </row>
    <row r="389" spans="1:5" x14ac:dyDescent="0.25">
      <c r="A389" s="91">
        <v>3.1205479452054794</v>
      </c>
      <c r="B389" s="95" t="s">
        <v>66</v>
      </c>
      <c r="C389" s="92">
        <v>46946</v>
      </c>
      <c r="D389" s="93">
        <v>5.16E-2</v>
      </c>
      <c r="E389" s="94" t="s">
        <v>64</v>
      </c>
    </row>
    <row r="390" spans="1:5" x14ac:dyDescent="0.25">
      <c r="A390" s="91">
        <v>3.1726027397260275</v>
      </c>
      <c r="B390" s="95" t="s">
        <v>106</v>
      </c>
      <c r="C390" s="92">
        <v>46965</v>
      </c>
      <c r="D390" s="93">
        <v>3.2000000000000001E-2</v>
      </c>
      <c r="E390" s="94" t="s">
        <v>64</v>
      </c>
    </row>
    <row r="391" spans="1:5" x14ac:dyDescent="0.25">
      <c r="A391" s="91">
        <v>3.1726027397260275</v>
      </c>
      <c r="B391" s="95" t="s">
        <v>80</v>
      </c>
      <c r="C391" s="92">
        <v>46965</v>
      </c>
      <c r="D391" s="93">
        <v>1.8329999999999999E-2</v>
      </c>
      <c r="E391" s="94" t="s">
        <v>64</v>
      </c>
    </row>
    <row r="392" spans="1:5" x14ac:dyDescent="0.25">
      <c r="A392" s="91">
        <v>3.2164383561643834</v>
      </c>
      <c r="B392" s="95" t="s">
        <v>65</v>
      </c>
      <c r="C392" s="92">
        <v>46981</v>
      </c>
      <c r="D392" s="93">
        <v>5.4749999999999993E-2</v>
      </c>
      <c r="E392" s="94" t="s">
        <v>64</v>
      </c>
    </row>
    <row r="393" spans="1:5" x14ac:dyDescent="0.25">
      <c r="A393" s="91">
        <v>3.2794520547945205</v>
      </c>
      <c r="B393" s="95" t="s">
        <v>67</v>
      </c>
      <c r="C393" s="92">
        <v>47004</v>
      </c>
      <c r="D393" s="93">
        <v>5.4909999999999994E-2</v>
      </c>
      <c r="E393" s="94" t="s">
        <v>64</v>
      </c>
    </row>
    <row r="394" spans="1:5" x14ac:dyDescent="0.25">
      <c r="A394" s="91">
        <v>3.2876712328767121</v>
      </c>
      <c r="B394" s="95" t="s">
        <v>67</v>
      </c>
      <c r="C394" s="92">
        <v>47007</v>
      </c>
      <c r="D394" s="93">
        <v>1.8959999999999998E-2</v>
      </c>
      <c r="E394" s="94" t="s">
        <v>64</v>
      </c>
    </row>
    <row r="395" spans="1:5" x14ac:dyDescent="0.25">
      <c r="A395" s="91">
        <v>3.2986301369863016</v>
      </c>
      <c r="B395" s="95" t="s">
        <v>77</v>
      </c>
      <c r="C395" s="92">
        <v>47011</v>
      </c>
      <c r="D395" s="93">
        <v>5.1699999999999996E-2</v>
      </c>
      <c r="E395" s="94" t="s">
        <v>64</v>
      </c>
    </row>
    <row r="396" spans="1:5" x14ac:dyDescent="0.25">
      <c r="A396" s="91">
        <v>3.3260273972602739</v>
      </c>
      <c r="B396" s="95" t="s">
        <v>91</v>
      </c>
      <c r="C396" s="92">
        <v>47021</v>
      </c>
      <c r="D396" s="93">
        <v>5.7699999999999994E-2</v>
      </c>
      <c r="E396" s="94" t="s">
        <v>64</v>
      </c>
    </row>
    <row r="397" spans="1:5" x14ac:dyDescent="0.25">
      <c r="A397" s="91">
        <v>3.3342465753424659</v>
      </c>
      <c r="B397" s="95" t="s">
        <v>73</v>
      </c>
      <c r="C397" s="92">
        <v>47024</v>
      </c>
      <c r="D397" s="93">
        <v>5.7300000000000004E-2</v>
      </c>
      <c r="E397" s="94" t="s">
        <v>64</v>
      </c>
    </row>
    <row r="398" spans="1:5" x14ac:dyDescent="0.25">
      <c r="A398" s="91">
        <v>3.3561643835616439</v>
      </c>
      <c r="B398" s="95" t="s">
        <v>84</v>
      </c>
      <c r="C398" s="92">
        <v>47032</v>
      </c>
      <c r="D398" s="93">
        <v>5.4600000000000003E-2</v>
      </c>
      <c r="E398" s="94" t="s">
        <v>64</v>
      </c>
    </row>
    <row r="399" spans="1:5" x14ac:dyDescent="0.25">
      <c r="A399" s="91">
        <v>3.3671232876712329</v>
      </c>
      <c r="B399" s="95" t="s">
        <v>75</v>
      </c>
      <c r="C399" s="92">
        <v>47036</v>
      </c>
      <c r="D399" s="93">
        <v>3.9900000000000005E-2</v>
      </c>
      <c r="E399" s="94" t="s">
        <v>64</v>
      </c>
    </row>
    <row r="400" spans="1:5" x14ac:dyDescent="0.25">
      <c r="A400" s="91">
        <v>3.3726027397260272</v>
      </c>
      <c r="B400" s="95" t="s">
        <v>86</v>
      </c>
      <c r="C400" s="92">
        <v>47038</v>
      </c>
      <c r="D400" s="93">
        <v>5.1299999999999998E-2</v>
      </c>
      <c r="E400" s="94" t="s">
        <v>64</v>
      </c>
    </row>
    <row r="401" spans="1:5" x14ac:dyDescent="0.25">
      <c r="A401" s="91">
        <v>3.452054794520548</v>
      </c>
      <c r="B401" s="95" t="s">
        <v>69</v>
      </c>
      <c r="C401" s="92">
        <v>47067</v>
      </c>
      <c r="D401" s="93">
        <v>5.9810000000000002E-2</v>
      </c>
      <c r="E401" s="94" t="s">
        <v>64</v>
      </c>
    </row>
    <row r="402" spans="1:5" x14ac:dyDescent="0.25">
      <c r="A402" s="91">
        <v>3.4712328767123286</v>
      </c>
      <c r="B402" s="95" t="s">
        <v>65</v>
      </c>
      <c r="C402" s="92">
        <v>47074</v>
      </c>
      <c r="D402" s="93">
        <v>5.4669999999999996E-2</v>
      </c>
      <c r="E402" s="94" t="s">
        <v>64</v>
      </c>
    </row>
    <row r="403" spans="1:5" x14ac:dyDescent="0.25">
      <c r="A403" s="91">
        <v>3.4821917808219176</v>
      </c>
      <c r="B403" s="95" t="s">
        <v>93</v>
      </c>
      <c r="C403" s="92">
        <v>47078</v>
      </c>
      <c r="D403" s="93">
        <v>2.7999999999999997E-2</v>
      </c>
      <c r="E403" s="94" t="s">
        <v>64</v>
      </c>
    </row>
    <row r="404" spans="1:5" x14ac:dyDescent="0.25">
      <c r="A404" s="91">
        <v>3.6136986301369864</v>
      </c>
      <c r="B404" s="95" t="s">
        <v>67</v>
      </c>
      <c r="C404" s="92">
        <v>47126</v>
      </c>
      <c r="D404" s="93">
        <v>4.6799999999999994E-2</v>
      </c>
      <c r="E404" s="94" t="s">
        <v>64</v>
      </c>
    </row>
    <row r="405" spans="1:5" x14ac:dyDescent="0.25">
      <c r="A405" s="91">
        <v>3.6438356164383561</v>
      </c>
      <c r="B405" s="95" t="s">
        <v>77</v>
      </c>
      <c r="C405" s="92">
        <v>47137</v>
      </c>
      <c r="D405" s="93">
        <v>2.81E-2</v>
      </c>
      <c r="E405" s="94" t="s">
        <v>64</v>
      </c>
    </row>
    <row r="406" spans="1:5" x14ac:dyDescent="0.25">
      <c r="A406" s="91">
        <v>3.6712328767123288</v>
      </c>
      <c r="B406" s="95" t="s">
        <v>74</v>
      </c>
      <c r="C406" s="92">
        <v>47147</v>
      </c>
      <c r="D406" s="93">
        <v>5.9490000000000001E-2</v>
      </c>
      <c r="E406" s="94" t="s">
        <v>64</v>
      </c>
    </row>
    <row r="407" spans="1:5" x14ac:dyDescent="0.25">
      <c r="A407" s="91">
        <v>3.6767123287671235</v>
      </c>
      <c r="B407" s="95" t="s">
        <v>82</v>
      </c>
      <c r="C407" s="92">
        <v>47149</v>
      </c>
      <c r="D407" s="93">
        <v>4.8949999999999994E-2</v>
      </c>
      <c r="E407" s="94" t="s">
        <v>64</v>
      </c>
    </row>
    <row r="408" spans="1:5" x14ac:dyDescent="0.25">
      <c r="A408" s="91">
        <v>3.6794520547945204</v>
      </c>
      <c r="B408" s="95" t="s">
        <v>81</v>
      </c>
      <c r="C408" s="92">
        <v>47150</v>
      </c>
      <c r="D408" s="93">
        <v>4.6799999999999994E-2</v>
      </c>
      <c r="E408" s="94" t="s">
        <v>64</v>
      </c>
    </row>
    <row r="409" spans="1:5" x14ac:dyDescent="0.25">
      <c r="A409" s="91">
        <v>3.6794520547945204</v>
      </c>
      <c r="B409" s="95" t="s">
        <v>74</v>
      </c>
      <c r="C409" s="92">
        <v>47150</v>
      </c>
      <c r="D409" s="93">
        <v>5.0229999999999997E-2</v>
      </c>
      <c r="E409" s="94" t="s">
        <v>64</v>
      </c>
    </row>
    <row r="410" spans="1:5" x14ac:dyDescent="0.25">
      <c r="A410" s="91">
        <v>3.6986301369863015</v>
      </c>
      <c r="B410" s="95" t="s">
        <v>106</v>
      </c>
      <c r="C410" s="92">
        <v>47157</v>
      </c>
      <c r="D410" s="93">
        <v>0.03</v>
      </c>
      <c r="E410" s="94" t="s">
        <v>64</v>
      </c>
    </row>
    <row r="411" spans="1:5" x14ac:dyDescent="0.25">
      <c r="A411" s="91">
        <v>3.7342465753424658</v>
      </c>
      <c r="B411" s="95" t="s">
        <v>73</v>
      </c>
      <c r="C411" s="92">
        <v>47170</v>
      </c>
      <c r="D411" s="93">
        <v>4.8989999999999999E-2</v>
      </c>
      <c r="E411" s="94" t="s">
        <v>64</v>
      </c>
    </row>
    <row r="412" spans="1:5" x14ac:dyDescent="0.25">
      <c r="A412" s="91">
        <v>3.7397260273972601</v>
      </c>
      <c r="B412" s="95" t="s">
        <v>103</v>
      </c>
      <c r="C412" s="92">
        <v>47172</v>
      </c>
      <c r="D412" s="93">
        <v>5.0540000000000002E-2</v>
      </c>
      <c r="E412" s="94" t="s">
        <v>64</v>
      </c>
    </row>
    <row r="413" spans="1:5" x14ac:dyDescent="0.25">
      <c r="A413" s="91">
        <v>3.7753424657534245</v>
      </c>
      <c r="B413" s="95" t="s">
        <v>71</v>
      </c>
      <c r="C413" s="92">
        <v>47185</v>
      </c>
      <c r="D413" s="93">
        <v>4.546E-2</v>
      </c>
      <c r="E413" s="94" t="s">
        <v>64</v>
      </c>
    </row>
    <row r="414" spans="1:5" x14ac:dyDescent="0.25">
      <c r="A414" s="91">
        <v>3.8054794520547945</v>
      </c>
      <c r="B414" s="95" t="s">
        <v>66</v>
      </c>
      <c r="C414" s="92">
        <v>47196</v>
      </c>
      <c r="D414" s="93">
        <v>4.4600000000000001E-2</v>
      </c>
      <c r="E414" s="94" t="s">
        <v>64</v>
      </c>
    </row>
    <row r="415" spans="1:5" x14ac:dyDescent="0.25">
      <c r="A415" s="91">
        <v>3.8438356164383563</v>
      </c>
      <c r="B415" s="95" t="s">
        <v>75</v>
      </c>
      <c r="C415" s="92">
        <v>47210</v>
      </c>
      <c r="D415" s="93">
        <v>3.7000000000000005E-2</v>
      </c>
      <c r="E415" s="94" t="s">
        <v>64</v>
      </c>
    </row>
    <row r="416" spans="1:5" x14ac:dyDescent="0.25">
      <c r="A416" s="91">
        <v>3.8465753424657536</v>
      </c>
      <c r="B416" s="95" t="s">
        <v>101</v>
      </c>
      <c r="C416" s="92">
        <v>47211</v>
      </c>
      <c r="D416" s="93">
        <v>2.7300000000000001E-2</v>
      </c>
      <c r="E416" s="94" t="s">
        <v>64</v>
      </c>
    </row>
    <row r="417" spans="1:5" x14ac:dyDescent="0.25">
      <c r="A417" s="91">
        <v>3.8465753424657536</v>
      </c>
      <c r="B417" s="95" t="s">
        <v>80</v>
      </c>
      <c r="C417" s="92">
        <v>47211</v>
      </c>
      <c r="D417" s="93">
        <v>5.0959999999999998E-2</v>
      </c>
      <c r="E417" s="94" t="s">
        <v>64</v>
      </c>
    </row>
    <row r="418" spans="1:5" x14ac:dyDescent="0.25">
      <c r="A418" s="91">
        <v>3.8493150684931505</v>
      </c>
      <c r="B418" s="95" t="s">
        <v>77</v>
      </c>
      <c r="C418" s="92">
        <v>47212</v>
      </c>
      <c r="D418" s="93">
        <v>4.6300000000000001E-2</v>
      </c>
      <c r="E418" s="94" t="s">
        <v>64</v>
      </c>
    </row>
    <row r="419" spans="1:5" x14ac:dyDescent="0.25">
      <c r="A419" s="91">
        <v>3.8520547945205479</v>
      </c>
      <c r="B419" s="95" t="s">
        <v>70</v>
      </c>
      <c r="C419" s="92">
        <v>47213</v>
      </c>
      <c r="D419" s="93">
        <v>3.0200000000000001E-2</v>
      </c>
      <c r="E419" s="94" t="s">
        <v>64</v>
      </c>
    </row>
    <row r="420" spans="1:5" x14ac:dyDescent="0.25">
      <c r="A420" s="91">
        <v>3.8630136986301369</v>
      </c>
      <c r="B420" s="95" t="s">
        <v>67</v>
      </c>
      <c r="C420" s="92">
        <v>47217</v>
      </c>
      <c r="D420" s="93">
        <v>5.1769999999999997E-2</v>
      </c>
      <c r="E420" s="94" t="s">
        <v>64</v>
      </c>
    </row>
    <row r="421" spans="1:5" x14ac:dyDescent="0.25">
      <c r="A421" s="91">
        <v>3.9260273972602739</v>
      </c>
      <c r="B421" s="95" t="s">
        <v>106</v>
      </c>
      <c r="C421" s="92">
        <v>47240</v>
      </c>
      <c r="D421" s="93">
        <v>4.5999999999999999E-2</v>
      </c>
      <c r="E421" s="94" t="s">
        <v>64</v>
      </c>
    </row>
    <row r="422" spans="1:5" x14ac:dyDescent="0.25">
      <c r="A422" s="91">
        <v>3.9616438356164383</v>
      </c>
      <c r="B422" s="95" t="s">
        <v>65</v>
      </c>
      <c r="C422" s="92">
        <v>47253</v>
      </c>
      <c r="D422" s="93">
        <v>5.2789999999999997E-2</v>
      </c>
      <c r="E422" s="94" t="s">
        <v>64</v>
      </c>
    </row>
    <row r="423" spans="1:5" x14ac:dyDescent="0.25">
      <c r="A423" s="91">
        <v>3.9643835616438357</v>
      </c>
      <c r="B423" s="95" t="s">
        <v>72</v>
      </c>
      <c r="C423" s="92">
        <v>47254</v>
      </c>
      <c r="D423" s="93">
        <v>4.6529999999999995E-2</v>
      </c>
      <c r="E423" s="94" t="s">
        <v>64</v>
      </c>
    </row>
    <row r="424" spans="1:5" x14ac:dyDescent="0.25">
      <c r="A424" s="91">
        <v>4.0027397260273974</v>
      </c>
      <c r="B424" s="95" t="s">
        <v>107</v>
      </c>
      <c r="C424" s="92">
        <v>47268</v>
      </c>
      <c r="D424" s="93">
        <v>4.8000000000000001E-2</v>
      </c>
      <c r="E424" s="94" t="s">
        <v>64</v>
      </c>
    </row>
    <row r="425" spans="1:5" x14ac:dyDescent="0.25">
      <c r="A425" s="91">
        <v>4.0082191780821921</v>
      </c>
      <c r="B425" s="95" t="s">
        <v>79</v>
      </c>
      <c r="C425" s="92">
        <v>47270</v>
      </c>
      <c r="D425" s="93">
        <v>4.2500000000000003E-2</v>
      </c>
      <c r="E425" s="94" t="s">
        <v>64</v>
      </c>
    </row>
    <row r="426" spans="1:5" x14ac:dyDescent="0.25">
      <c r="A426" s="91">
        <v>4.0164383561643833</v>
      </c>
      <c r="B426" s="95" t="s">
        <v>73</v>
      </c>
      <c r="C426" s="92">
        <v>47273</v>
      </c>
      <c r="D426" s="93">
        <v>4.9000000000000002E-2</v>
      </c>
      <c r="E426" s="94" t="s">
        <v>64</v>
      </c>
    </row>
    <row r="427" spans="1:5" x14ac:dyDescent="0.25">
      <c r="A427" s="91">
        <v>4.043835616438356</v>
      </c>
      <c r="B427" s="95" t="s">
        <v>195</v>
      </c>
      <c r="C427" s="92">
        <v>47283</v>
      </c>
      <c r="D427" s="93">
        <v>4.4999999999999998E-2</v>
      </c>
      <c r="E427" s="94" t="s">
        <v>64</v>
      </c>
    </row>
    <row r="428" spans="1:5" x14ac:dyDescent="0.25">
      <c r="A428" s="91">
        <v>4.0794520547945208</v>
      </c>
      <c r="B428" s="95" t="s">
        <v>66</v>
      </c>
      <c r="C428" s="92">
        <v>47296</v>
      </c>
      <c r="D428" s="93">
        <v>4.4400000000000002E-2</v>
      </c>
      <c r="E428" s="94" t="s">
        <v>64</v>
      </c>
    </row>
    <row r="429" spans="1:5" x14ac:dyDescent="0.25">
      <c r="A429" s="91">
        <v>4.0821917808219181</v>
      </c>
      <c r="B429" s="95" t="s">
        <v>108</v>
      </c>
      <c r="C429" s="92">
        <v>47297</v>
      </c>
      <c r="D429" s="93">
        <v>6.8000000000000005E-2</v>
      </c>
      <c r="E429" s="94" t="s">
        <v>64</v>
      </c>
    </row>
    <row r="430" spans="1:5" x14ac:dyDescent="0.25">
      <c r="A430" s="91">
        <v>4.1534246575342468</v>
      </c>
      <c r="B430" s="95" t="s">
        <v>82</v>
      </c>
      <c r="C430" s="92">
        <v>47323</v>
      </c>
      <c r="D430" s="93">
        <v>4.5830000000000003E-2</v>
      </c>
      <c r="E430" s="94" t="s">
        <v>64</v>
      </c>
    </row>
    <row r="431" spans="1:5" x14ac:dyDescent="0.25">
      <c r="A431" s="91">
        <v>4.161643835616438</v>
      </c>
      <c r="B431" s="95" t="s">
        <v>97</v>
      </c>
      <c r="C431" s="92">
        <v>47326</v>
      </c>
      <c r="D431" s="93">
        <v>6.4699999999999994E-2</v>
      </c>
      <c r="E431" s="94" t="s">
        <v>64</v>
      </c>
    </row>
    <row r="432" spans="1:5" x14ac:dyDescent="0.25">
      <c r="A432" s="91">
        <v>4.1945205479452055</v>
      </c>
      <c r="B432" s="95" t="s">
        <v>80</v>
      </c>
      <c r="C432" s="92">
        <v>47338</v>
      </c>
      <c r="D432" s="93">
        <v>4.829E-2</v>
      </c>
      <c r="E432" s="94" t="s">
        <v>64</v>
      </c>
    </row>
    <row r="433" spans="1:5" x14ac:dyDescent="0.25">
      <c r="A433" s="91">
        <v>4.1972602739726028</v>
      </c>
      <c r="B433" s="95" t="s">
        <v>84</v>
      </c>
      <c r="C433" s="92">
        <v>47339</v>
      </c>
      <c r="D433" s="93">
        <v>2.3700000000000002E-2</v>
      </c>
      <c r="E433" s="94" t="s">
        <v>64</v>
      </c>
    </row>
    <row r="434" spans="1:5" x14ac:dyDescent="0.25">
      <c r="A434" s="91">
        <v>4.2</v>
      </c>
      <c r="B434" s="95" t="s">
        <v>93</v>
      </c>
      <c r="C434" s="92">
        <v>47340</v>
      </c>
      <c r="D434" s="93">
        <v>4.7800000000000002E-2</v>
      </c>
      <c r="E434" s="94" t="s">
        <v>64</v>
      </c>
    </row>
    <row r="435" spans="1:5" x14ac:dyDescent="0.25">
      <c r="A435" s="91">
        <v>4.2931506849315069</v>
      </c>
      <c r="B435" s="95" t="s">
        <v>78</v>
      </c>
      <c r="C435" s="92">
        <v>47374</v>
      </c>
      <c r="D435" s="93">
        <v>2.9769999999999998E-2</v>
      </c>
      <c r="E435" s="94" t="s">
        <v>64</v>
      </c>
    </row>
    <row r="436" spans="1:5" x14ac:dyDescent="0.25">
      <c r="A436" s="91">
        <v>4.3150684931506849</v>
      </c>
      <c r="B436" s="95" t="s">
        <v>76</v>
      </c>
      <c r="C436" s="92">
        <v>47382</v>
      </c>
      <c r="D436" s="93">
        <v>6.9500000000000006E-2</v>
      </c>
      <c r="E436" s="94" t="s">
        <v>64</v>
      </c>
    </row>
    <row r="437" spans="1:5" x14ac:dyDescent="0.25">
      <c r="A437" s="91">
        <v>4.3232876712328769</v>
      </c>
      <c r="B437" s="95" t="s">
        <v>65</v>
      </c>
      <c r="C437" s="92">
        <v>47385</v>
      </c>
      <c r="D437" s="93">
        <v>3.8039999999999997E-2</v>
      </c>
      <c r="E437" s="94" t="s">
        <v>64</v>
      </c>
    </row>
    <row r="438" spans="1:5" x14ac:dyDescent="0.25">
      <c r="A438" s="91">
        <v>4.3287671232876717</v>
      </c>
      <c r="B438" s="95" t="s">
        <v>81</v>
      </c>
      <c r="C438" s="92">
        <v>47387</v>
      </c>
      <c r="D438" s="93">
        <v>3.8359999999999998E-2</v>
      </c>
      <c r="E438" s="94" t="s">
        <v>64</v>
      </c>
    </row>
    <row r="439" spans="1:5" x14ac:dyDescent="0.25">
      <c r="A439" s="91">
        <v>4.3315068493150681</v>
      </c>
      <c r="B439" s="95" t="s">
        <v>91</v>
      </c>
      <c r="C439" s="92">
        <v>47388</v>
      </c>
      <c r="D439" s="93">
        <v>4.5400000000000003E-2</v>
      </c>
      <c r="E439" s="94" t="s">
        <v>64</v>
      </c>
    </row>
    <row r="440" spans="1:5" x14ac:dyDescent="0.25">
      <c r="A440" s="91">
        <v>4.3397260273972602</v>
      </c>
      <c r="B440" s="95" t="s">
        <v>99</v>
      </c>
      <c r="C440" s="92">
        <v>47391</v>
      </c>
      <c r="D440" s="93">
        <v>4.691E-2</v>
      </c>
      <c r="E440" s="94" t="s">
        <v>64</v>
      </c>
    </row>
    <row r="441" spans="1:5" x14ac:dyDescent="0.25">
      <c r="A441" s="91">
        <v>4.3452054794520549</v>
      </c>
      <c r="B441" s="95" t="s">
        <v>66</v>
      </c>
      <c r="C441" s="92">
        <v>47393</v>
      </c>
      <c r="D441" s="93">
        <v>3.73E-2</v>
      </c>
      <c r="E441" s="94" t="s">
        <v>64</v>
      </c>
    </row>
    <row r="442" spans="1:5" x14ac:dyDescent="0.25">
      <c r="A442" s="91">
        <v>4.3863013698630136</v>
      </c>
      <c r="B442" s="95" t="s">
        <v>80</v>
      </c>
      <c r="C442" s="92">
        <v>47408</v>
      </c>
      <c r="D442" s="93">
        <v>0.04</v>
      </c>
      <c r="E442" s="94" t="s">
        <v>64</v>
      </c>
    </row>
    <row r="443" spans="1:5" x14ac:dyDescent="0.25">
      <c r="A443" s="91">
        <v>4.4246575342465757</v>
      </c>
      <c r="B443" s="95" t="s">
        <v>67</v>
      </c>
      <c r="C443" s="92">
        <v>47422</v>
      </c>
      <c r="D443" s="93">
        <v>4.002E-2</v>
      </c>
      <c r="E443" s="94" t="s">
        <v>64</v>
      </c>
    </row>
    <row r="444" spans="1:5" x14ac:dyDescent="0.25">
      <c r="A444" s="91">
        <v>4.506849315068493</v>
      </c>
      <c r="B444" s="95" t="s">
        <v>70</v>
      </c>
      <c r="C444" s="92">
        <v>47452</v>
      </c>
      <c r="D444" s="93">
        <v>3.9300000000000002E-2</v>
      </c>
      <c r="E444" s="94" t="s">
        <v>64</v>
      </c>
    </row>
    <row r="445" spans="1:5" x14ac:dyDescent="0.25">
      <c r="A445" s="91">
        <v>4.5205479452054798</v>
      </c>
      <c r="B445" s="95" t="s">
        <v>89</v>
      </c>
      <c r="C445" s="92">
        <v>47457</v>
      </c>
      <c r="D445" s="93">
        <v>4.1309999999999999E-2</v>
      </c>
      <c r="E445" s="94" t="s">
        <v>64</v>
      </c>
    </row>
    <row r="446" spans="1:5" x14ac:dyDescent="0.25">
      <c r="A446" s="91">
        <v>4.5232876712328771</v>
      </c>
      <c r="B446" s="95" t="s">
        <v>103</v>
      </c>
      <c r="C446" s="92">
        <v>47458</v>
      </c>
      <c r="D446" s="93">
        <v>4.0640000000000003E-2</v>
      </c>
      <c r="E446" s="94" t="s">
        <v>64</v>
      </c>
    </row>
    <row r="447" spans="1:5" x14ac:dyDescent="0.25">
      <c r="A447" s="91">
        <v>4.5342465753424657</v>
      </c>
      <c r="B447" s="95" t="s">
        <v>63</v>
      </c>
      <c r="C447" s="92">
        <v>47462</v>
      </c>
      <c r="D447" s="93">
        <v>3.7999999999999999E-2</v>
      </c>
      <c r="E447" s="94" t="s">
        <v>64</v>
      </c>
    </row>
    <row r="448" spans="1:5" x14ac:dyDescent="0.25">
      <c r="A448" s="91">
        <v>4.536986301369863</v>
      </c>
      <c r="B448" s="95" t="s">
        <v>86</v>
      </c>
      <c r="C448" s="92">
        <v>47463</v>
      </c>
      <c r="D448" s="93">
        <v>2.4300000000000002E-2</v>
      </c>
      <c r="E448" s="94" t="s">
        <v>64</v>
      </c>
    </row>
    <row r="449" spans="1:5" x14ac:dyDescent="0.25">
      <c r="A449" s="91">
        <v>4.6575342465753424</v>
      </c>
      <c r="B449" s="95" t="s">
        <v>65</v>
      </c>
      <c r="C449" s="92">
        <v>47507</v>
      </c>
      <c r="D449" s="93">
        <v>4.2640000000000004E-2</v>
      </c>
      <c r="E449" s="94" t="s">
        <v>64</v>
      </c>
    </row>
    <row r="450" spans="1:5" x14ac:dyDescent="0.25">
      <c r="A450" s="91">
        <v>4.6794520547945204</v>
      </c>
      <c r="B450" s="95" t="s">
        <v>67</v>
      </c>
      <c r="C450" s="92">
        <v>47515</v>
      </c>
      <c r="D450" s="93">
        <v>4.231E-2</v>
      </c>
      <c r="E450" s="94" t="s">
        <v>64</v>
      </c>
    </row>
    <row r="451" spans="1:5" x14ac:dyDescent="0.25">
      <c r="A451" s="91">
        <v>4.6876712328767125</v>
      </c>
      <c r="B451" s="95" t="s">
        <v>80</v>
      </c>
      <c r="C451" s="92">
        <v>47518</v>
      </c>
      <c r="D451" s="93">
        <v>4.2790000000000002E-2</v>
      </c>
      <c r="E451" s="94" t="s">
        <v>64</v>
      </c>
    </row>
    <row r="452" spans="1:5" x14ac:dyDescent="0.25">
      <c r="A452" s="91">
        <v>4.7534246575342465</v>
      </c>
      <c r="B452" s="95" t="s">
        <v>70</v>
      </c>
      <c r="C452" s="92">
        <v>47542</v>
      </c>
      <c r="D452" s="93">
        <v>2.1600000000000001E-2</v>
      </c>
      <c r="E452" s="94" t="s">
        <v>64</v>
      </c>
    </row>
    <row r="453" spans="1:5" x14ac:dyDescent="0.25">
      <c r="A453" s="91">
        <v>4.8301369863013699</v>
      </c>
      <c r="B453" s="95" t="s">
        <v>100</v>
      </c>
      <c r="C453" s="92">
        <v>47570</v>
      </c>
      <c r="D453" s="93">
        <v>3.7599999999999995E-2</v>
      </c>
      <c r="E453" s="94" t="s">
        <v>64</v>
      </c>
    </row>
    <row r="454" spans="1:5" x14ac:dyDescent="0.25">
      <c r="A454" s="91">
        <v>4.8410958904109593</v>
      </c>
      <c r="B454" s="95" t="s">
        <v>84</v>
      </c>
      <c r="C454" s="92">
        <v>47574</v>
      </c>
      <c r="D454" s="93">
        <v>2.8999999999999998E-2</v>
      </c>
      <c r="E454" s="94" t="s">
        <v>64</v>
      </c>
    </row>
    <row r="455" spans="1:5" x14ac:dyDescent="0.25">
      <c r="A455" s="91">
        <v>4.86027397260274</v>
      </c>
      <c r="B455" s="95" t="s">
        <v>78</v>
      </c>
      <c r="C455" s="92">
        <v>47581</v>
      </c>
      <c r="D455" s="93">
        <v>3.2149999999999998E-2</v>
      </c>
      <c r="E455" s="94" t="s">
        <v>64</v>
      </c>
    </row>
    <row r="456" spans="1:5" x14ac:dyDescent="0.25">
      <c r="A456" s="91">
        <v>4.9479452054794519</v>
      </c>
      <c r="B456" s="95" t="s">
        <v>106</v>
      </c>
      <c r="C456" s="92">
        <v>47613</v>
      </c>
      <c r="D456" s="93">
        <v>4.1500000000000002E-2</v>
      </c>
      <c r="E456" s="94" t="s">
        <v>64</v>
      </c>
    </row>
    <row r="457" spans="1:5" x14ac:dyDescent="0.25">
      <c r="A457" s="91">
        <v>4.956164383561644</v>
      </c>
      <c r="B457" s="95" t="s">
        <v>103</v>
      </c>
      <c r="C457" s="92">
        <v>47616</v>
      </c>
      <c r="D457" s="93">
        <v>2.818E-2</v>
      </c>
      <c r="E457" s="94" t="s">
        <v>64</v>
      </c>
    </row>
    <row r="458" spans="1:5" x14ac:dyDescent="0.25">
      <c r="A458" s="91">
        <v>4.9589041095890414</v>
      </c>
      <c r="B458" s="95" t="s">
        <v>102</v>
      </c>
      <c r="C458" s="92">
        <v>47617</v>
      </c>
      <c r="D458" s="93">
        <v>2.3789999999999999E-2</v>
      </c>
      <c r="E458" s="94" t="s">
        <v>64</v>
      </c>
    </row>
    <row r="459" spans="1:5" x14ac:dyDescent="0.25">
      <c r="A459" s="91">
        <v>4.9616438356164387</v>
      </c>
      <c r="B459" s="95" t="s">
        <v>71</v>
      </c>
      <c r="C459" s="92">
        <v>47618</v>
      </c>
      <c r="D459" s="93">
        <v>3.7170000000000002E-2</v>
      </c>
      <c r="E459" s="94" t="s">
        <v>64</v>
      </c>
    </row>
    <row r="460" spans="1:5" x14ac:dyDescent="0.25">
      <c r="A460" s="91">
        <v>4.978082191780822</v>
      </c>
      <c r="B460" s="95" t="s">
        <v>66</v>
      </c>
      <c r="C460" s="92">
        <v>47624</v>
      </c>
      <c r="D460" s="93">
        <v>3.7400000000000003E-2</v>
      </c>
      <c r="E460" s="94" t="s">
        <v>64</v>
      </c>
    </row>
    <row r="461" spans="1:5" x14ac:dyDescent="0.25">
      <c r="A461" s="91">
        <v>4.9808219178082194</v>
      </c>
      <c r="B461" s="95" t="s">
        <v>73</v>
      </c>
      <c r="C461" s="92">
        <v>47625</v>
      </c>
      <c r="D461" s="93">
        <v>3.8740000000000004E-2</v>
      </c>
      <c r="E461" s="94" t="s">
        <v>64</v>
      </c>
    </row>
    <row r="462" spans="1:5" x14ac:dyDescent="0.25">
      <c r="A462" s="91">
        <v>4.9835616438356167</v>
      </c>
      <c r="B462" s="95" t="s">
        <v>103</v>
      </c>
      <c r="C462" s="92">
        <v>47626</v>
      </c>
      <c r="D462" s="93">
        <v>3.9830000000000004E-2</v>
      </c>
      <c r="E462" s="94" t="s">
        <v>64</v>
      </c>
    </row>
    <row r="463" spans="1:5" x14ac:dyDescent="0.25">
      <c r="A463" s="91">
        <v>4.9835616438356167</v>
      </c>
      <c r="B463" s="95" t="s">
        <v>224</v>
      </c>
      <c r="C463" s="92">
        <v>47626</v>
      </c>
      <c r="D463" s="93">
        <v>4.0910000000000002E-2</v>
      </c>
      <c r="E463" s="94" t="s">
        <v>64</v>
      </c>
    </row>
    <row r="464" spans="1:5" x14ac:dyDescent="0.25">
      <c r="A464" s="91">
        <v>5.0136986301369859</v>
      </c>
      <c r="B464" s="95" t="s">
        <v>70</v>
      </c>
      <c r="C464" s="92">
        <v>47637</v>
      </c>
      <c r="D464" s="93">
        <v>7.3499999999999996E-2</v>
      </c>
      <c r="E464" s="94" t="s">
        <v>64</v>
      </c>
    </row>
    <row r="465" spans="1:5" x14ac:dyDescent="0.25">
      <c r="A465" s="91">
        <v>5.0383561643835613</v>
      </c>
      <c r="B465" s="95" t="s">
        <v>101</v>
      </c>
      <c r="C465" s="92">
        <v>47646</v>
      </c>
      <c r="D465" s="93">
        <v>7.0499999999999993E-2</v>
      </c>
      <c r="E465" s="94" t="s">
        <v>64</v>
      </c>
    </row>
    <row r="466" spans="1:5" x14ac:dyDescent="0.25">
      <c r="A466" s="91">
        <v>5.0712328767123287</v>
      </c>
      <c r="B466" s="95" t="s">
        <v>80</v>
      </c>
      <c r="C466" s="92">
        <v>47658</v>
      </c>
      <c r="D466" s="93">
        <v>5.228E-2</v>
      </c>
      <c r="E466" s="94" t="s">
        <v>64</v>
      </c>
    </row>
    <row r="467" spans="1:5" x14ac:dyDescent="0.25">
      <c r="A467" s="91">
        <v>5.0794520547945208</v>
      </c>
      <c r="B467" s="95" t="s">
        <v>81</v>
      </c>
      <c r="C467" s="92">
        <v>47661</v>
      </c>
      <c r="D467" s="93">
        <v>3.7339999999999998E-2</v>
      </c>
      <c r="E467" s="94" t="s">
        <v>64</v>
      </c>
    </row>
    <row r="468" spans="1:5" x14ac:dyDescent="0.25">
      <c r="A468" s="91">
        <v>5.0986301369863014</v>
      </c>
      <c r="B468" s="95" t="s">
        <v>93</v>
      </c>
      <c r="C468" s="92">
        <v>47668</v>
      </c>
      <c r="D468" s="93">
        <v>5.5E-2</v>
      </c>
      <c r="E468" s="94" t="s">
        <v>64</v>
      </c>
    </row>
    <row r="469" spans="1:5" x14ac:dyDescent="0.25">
      <c r="A469" s="91">
        <v>5.2876712328767121</v>
      </c>
      <c r="B469" s="95" t="s">
        <v>83</v>
      </c>
      <c r="C469" s="92">
        <v>47737</v>
      </c>
      <c r="D469" s="93">
        <v>1.5089999999999999E-2</v>
      </c>
      <c r="E469" s="94" t="s">
        <v>64</v>
      </c>
    </row>
    <row r="470" spans="1:5" x14ac:dyDescent="0.25">
      <c r="A470" s="91">
        <v>5.3424657534246576</v>
      </c>
      <c r="B470" s="95" t="s">
        <v>93</v>
      </c>
      <c r="C470" s="92">
        <v>47757</v>
      </c>
      <c r="D470" s="93">
        <v>2.06E-2</v>
      </c>
      <c r="E470" s="94" t="s">
        <v>64</v>
      </c>
    </row>
    <row r="471" spans="1:5" x14ac:dyDescent="0.25">
      <c r="A471" s="91">
        <v>5.3808219178082188</v>
      </c>
      <c r="B471" s="95" t="s">
        <v>86</v>
      </c>
      <c r="C471" s="92">
        <v>47771</v>
      </c>
      <c r="D471" s="93">
        <v>1.4999999999999999E-2</v>
      </c>
      <c r="E471" s="94" t="s">
        <v>64</v>
      </c>
    </row>
    <row r="472" spans="1:5" x14ac:dyDescent="0.25">
      <c r="A472" s="91">
        <v>5.4219178082191783</v>
      </c>
      <c r="B472" s="95" t="s">
        <v>96</v>
      </c>
      <c r="C472" s="92">
        <v>47786</v>
      </c>
      <c r="D472" s="93">
        <v>7.0499999999999993E-2</v>
      </c>
      <c r="E472" s="94" t="s">
        <v>64</v>
      </c>
    </row>
    <row r="473" spans="1:5" x14ac:dyDescent="0.25">
      <c r="A473" s="91">
        <v>5.5506849315068489</v>
      </c>
      <c r="B473" s="95" t="s">
        <v>72</v>
      </c>
      <c r="C473" s="92">
        <v>47833</v>
      </c>
      <c r="D473" s="93">
        <v>1.9279999999999999E-2</v>
      </c>
      <c r="E473" s="94" t="s">
        <v>64</v>
      </c>
    </row>
    <row r="474" spans="1:5" x14ac:dyDescent="0.25">
      <c r="A474" s="91">
        <v>5.6356164383561644</v>
      </c>
      <c r="B474" s="95" t="s">
        <v>70</v>
      </c>
      <c r="C474" s="92">
        <v>47864</v>
      </c>
      <c r="D474" s="93">
        <v>1.6899999999999998E-2</v>
      </c>
      <c r="E474" s="94" t="s">
        <v>64</v>
      </c>
    </row>
    <row r="475" spans="1:5" x14ac:dyDescent="0.25">
      <c r="A475" s="91">
        <v>5.6767123287671231</v>
      </c>
      <c r="B475" s="95" t="s">
        <v>107</v>
      </c>
      <c r="C475" s="92">
        <v>47879</v>
      </c>
      <c r="D475" s="93">
        <v>4.9500000000000002E-2</v>
      </c>
      <c r="E475" s="94" t="s">
        <v>64</v>
      </c>
    </row>
    <row r="476" spans="1:5" x14ac:dyDescent="0.25">
      <c r="A476" s="91">
        <v>5.7068493150684931</v>
      </c>
      <c r="B476" s="95" t="s">
        <v>98</v>
      </c>
      <c r="C476" s="92">
        <v>47890</v>
      </c>
      <c r="D476" s="93">
        <v>1.7509999999999998E-2</v>
      </c>
      <c r="E476" s="94" t="s">
        <v>64</v>
      </c>
    </row>
    <row r="477" spans="1:5" x14ac:dyDescent="0.25">
      <c r="A477" s="91">
        <v>5.934246575342466</v>
      </c>
      <c r="B477" s="95" t="s">
        <v>109</v>
      </c>
      <c r="C477" s="92">
        <v>47973</v>
      </c>
      <c r="D477" s="93">
        <v>2.6980000000000001E-2</v>
      </c>
      <c r="E477" s="94" t="s">
        <v>64</v>
      </c>
    </row>
    <row r="478" spans="1:5" x14ac:dyDescent="0.25">
      <c r="A478" s="91">
        <v>5.9589041095890414</v>
      </c>
      <c r="B478" s="95" t="s">
        <v>92</v>
      </c>
      <c r="C478" s="92">
        <v>47982</v>
      </c>
      <c r="D478" s="93">
        <v>2.4329999999999997E-2</v>
      </c>
      <c r="E478" s="94" t="s">
        <v>64</v>
      </c>
    </row>
    <row r="479" spans="1:5" x14ac:dyDescent="0.25">
      <c r="A479" s="91">
        <v>5.9616438356164387</v>
      </c>
      <c r="B479" s="95" t="s">
        <v>93</v>
      </c>
      <c r="C479" s="92">
        <v>47983</v>
      </c>
      <c r="D479" s="93">
        <v>5.1200000000000002E-2</v>
      </c>
      <c r="E479" s="94" t="s">
        <v>64</v>
      </c>
    </row>
    <row r="480" spans="1:5" x14ac:dyDescent="0.25">
      <c r="A480" s="91">
        <v>6.0082191780821921</v>
      </c>
      <c r="B480" s="95" t="s">
        <v>79</v>
      </c>
      <c r="C480" s="92">
        <v>48000</v>
      </c>
      <c r="D480" s="93">
        <v>2.7999999999999997E-2</v>
      </c>
      <c r="E480" s="94" t="s">
        <v>64</v>
      </c>
    </row>
    <row r="481" spans="1:5" x14ac:dyDescent="0.25">
      <c r="A481" s="91">
        <v>6.0164383561643833</v>
      </c>
      <c r="B481" s="95" t="s">
        <v>101</v>
      </c>
      <c r="C481" s="92">
        <v>48003</v>
      </c>
      <c r="D481" s="93">
        <v>7.0999999999999994E-2</v>
      </c>
      <c r="E481" s="94" t="s">
        <v>64</v>
      </c>
    </row>
    <row r="482" spans="1:5" x14ac:dyDescent="0.25">
      <c r="A482" s="91">
        <v>6.087671232876712</v>
      </c>
      <c r="B482" s="95" t="s">
        <v>108</v>
      </c>
      <c r="C482" s="92">
        <v>48029</v>
      </c>
      <c r="D482" s="93">
        <v>2.4109999999999999E-2</v>
      </c>
      <c r="E482" s="94" t="s">
        <v>64</v>
      </c>
    </row>
    <row r="483" spans="1:5" x14ac:dyDescent="0.25">
      <c r="A483" s="91">
        <v>6.087671232876712</v>
      </c>
      <c r="B483" s="95" t="s">
        <v>99</v>
      </c>
      <c r="C483" s="92">
        <v>48029</v>
      </c>
      <c r="D483" s="93">
        <v>4.9070000000000003E-2</v>
      </c>
      <c r="E483" s="94" t="s">
        <v>64</v>
      </c>
    </row>
    <row r="484" spans="1:5" x14ac:dyDescent="0.25">
      <c r="A484" s="91">
        <v>6.1369863013698627</v>
      </c>
      <c r="B484" s="95" t="s">
        <v>76</v>
      </c>
      <c r="C484" s="92">
        <v>48047</v>
      </c>
      <c r="D484" s="93">
        <v>2.4199999999999999E-2</v>
      </c>
      <c r="E484" s="94" t="s">
        <v>64</v>
      </c>
    </row>
    <row r="485" spans="1:5" x14ac:dyDescent="0.25">
      <c r="A485" s="91">
        <v>6.2986301369863016</v>
      </c>
      <c r="B485" s="95" t="s">
        <v>84</v>
      </c>
      <c r="C485" s="92">
        <v>48106</v>
      </c>
      <c r="D485" s="93">
        <v>2.35E-2</v>
      </c>
      <c r="E485" s="94" t="s">
        <v>64</v>
      </c>
    </row>
    <row r="486" spans="1:5" x14ac:dyDescent="0.25">
      <c r="A486" s="91">
        <v>6.3041095890410963</v>
      </c>
      <c r="B486" s="95" t="s">
        <v>70</v>
      </c>
      <c r="C486" s="92">
        <v>48108</v>
      </c>
      <c r="D486" s="93">
        <v>2.23E-2</v>
      </c>
      <c r="E486" s="94" t="s">
        <v>64</v>
      </c>
    </row>
    <row r="487" spans="1:5" x14ac:dyDescent="0.25">
      <c r="A487" s="91">
        <v>6.3945205479452056</v>
      </c>
      <c r="B487" s="95" t="s">
        <v>86</v>
      </c>
      <c r="C487" s="92">
        <v>48141</v>
      </c>
      <c r="D487" s="93">
        <v>2.4700000000000003E-2</v>
      </c>
      <c r="E487" s="94" t="s">
        <v>64</v>
      </c>
    </row>
    <row r="488" spans="1:5" x14ac:dyDescent="0.25">
      <c r="A488" s="91">
        <v>6.4739726027397264</v>
      </c>
      <c r="B488" s="95" t="s">
        <v>93</v>
      </c>
      <c r="C488" s="92">
        <v>48170</v>
      </c>
      <c r="D488" s="93">
        <v>3.15E-2</v>
      </c>
      <c r="E488" s="94" t="s">
        <v>64</v>
      </c>
    </row>
    <row r="489" spans="1:5" x14ac:dyDescent="0.25">
      <c r="A489" s="91">
        <v>6.4904109589041097</v>
      </c>
      <c r="B489" s="95" t="s">
        <v>102</v>
      </c>
      <c r="C489" s="92">
        <v>48176</v>
      </c>
      <c r="D489" s="93">
        <v>6.7400000000000002E-2</v>
      </c>
      <c r="E489" s="94" t="s">
        <v>64</v>
      </c>
    </row>
    <row r="490" spans="1:5" x14ac:dyDescent="0.25">
      <c r="A490" s="91">
        <v>6.6164383561643838</v>
      </c>
      <c r="B490" s="95" t="s">
        <v>67</v>
      </c>
      <c r="C490" s="92">
        <v>48222</v>
      </c>
      <c r="D490" s="93">
        <v>4.1329999999999999E-2</v>
      </c>
      <c r="E490" s="94" t="s">
        <v>64</v>
      </c>
    </row>
    <row r="491" spans="1:5" x14ac:dyDescent="0.25">
      <c r="A491" s="91">
        <v>6.7013698630136984</v>
      </c>
      <c r="B491" s="95" t="s">
        <v>110</v>
      </c>
      <c r="C491" s="92">
        <v>48253</v>
      </c>
      <c r="D491" s="93">
        <v>3.04E-2</v>
      </c>
      <c r="E491" s="94" t="s">
        <v>64</v>
      </c>
    </row>
    <row r="492" spans="1:5" x14ac:dyDescent="0.25">
      <c r="A492" s="91">
        <v>6.9917808219178079</v>
      </c>
      <c r="B492" s="95" t="s">
        <v>97</v>
      </c>
      <c r="C492" s="92">
        <v>48359</v>
      </c>
      <c r="D492" s="93">
        <v>2.5899999999999999E-2</v>
      </c>
      <c r="E492" s="94" t="s">
        <v>64</v>
      </c>
    </row>
    <row r="493" spans="1:5" x14ac:dyDescent="0.25">
      <c r="A493" s="91">
        <v>7.0109589041095894</v>
      </c>
      <c r="B493" s="95" t="s">
        <v>70</v>
      </c>
      <c r="C493" s="92">
        <v>48366</v>
      </c>
      <c r="D493" s="93">
        <v>6.93E-2</v>
      </c>
      <c r="E493" s="94" t="s">
        <v>64</v>
      </c>
    </row>
    <row r="494" spans="1:5" x14ac:dyDescent="0.25">
      <c r="A494" s="91">
        <v>7.1424657534246574</v>
      </c>
      <c r="B494" s="95" t="s">
        <v>78</v>
      </c>
      <c r="C494" s="92">
        <v>48414</v>
      </c>
      <c r="D494" s="93">
        <v>4.922E-2</v>
      </c>
      <c r="E494" s="94" t="s">
        <v>64</v>
      </c>
    </row>
    <row r="495" spans="1:5" x14ac:dyDescent="0.25">
      <c r="A495" s="91">
        <v>7.2219178082191782</v>
      </c>
      <c r="B495" s="95" t="s">
        <v>84</v>
      </c>
      <c r="C495" s="92">
        <v>48443</v>
      </c>
      <c r="D495" s="93">
        <v>4.1500000000000002E-2</v>
      </c>
      <c r="E495" s="94" t="s">
        <v>64</v>
      </c>
    </row>
    <row r="496" spans="1:5" x14ac:dyDescent="0.25">
      <c r="A496" s="91">
        <v>7.3342465753424655</v>
      </c>
      <c r="B496" s="95" t="s">
        <v>110</v>
      </c>
      <c r="C496" s="92">
        <v>48484</v>
      </c>
      <c r="D496" s="93">
        <v>4.6699999999999998E-2</v>
      </c>
      <c r="E496" s="94" t="s">
        <v>64</v>
      </c>
    </row>
    <row r="497" spans="1:5" x14ac:dyDescent="0.25">
      <c r="A497" s="91">
        <v>7.3835616438356162</v>
      </c>
      <c r="B497" s="95" t="s">
        <v>101</v>
      </c>
      <c r="C497" s="92">
        <v>48502</v>
      </c>
      <c r="D497" s="93">
        <v>6.9800000000000001E-2</v>
      </c>
      <c r="E497" s="94" t="s">
        <v>64</v>
      </c>
    </row>
    <row r="498" spans="1:5" x14ac:dyDescent="0.25">
      <c r="A498" s="91">
        <v>7.4684931506849317</v>
      </c>
      <c r="B498" s="95" t="s">
        <v>84</v>
      </c>
      <c r="C498" s="92">
        <v>48533</v>
      </c>
      <c r="D498" s="93">
        <v>6.9000000000000006E-2</v>
      </c>
      <c r="E498" s="94" t="s">
        <v>64</v>
      </c>
    </row>
    <row r="499" spans="1:5" x14ac:dyDescent="0.25">
      <c r="A499" s="91">
        <v>7.5041095890410956</v>
      </c>
      <c r="B499" s="95" t="s">
        <v>83</v>
      </c>
      <c r="C499" s="92">
        <v>48546</v>
      </c>
      <c r="D499" s="93">
        <v>4.6920000000000003E-2</v>
      </c>
      <c r="E499" s="94" t="s">
        <v>64</v>
      </c>
    </row>
    <row r="500" spans="1:5" x14ac:dyDescent="0.25">
      <c r="A500" s="91">
        <v>7.5479452054794525</v>
      </c>
      <c r="B500" s="95" t="s">
        <v>111</v>
      </c>
      <c r="C500" s="92">
        <v>48562</v>
      </c>
      <c r="D500" s="93">
        <v>5.4309999999999997E-2</v>
      </c>
      <c r="E500" s="94" t="s">
        <v>64</v>
      </c>
    </row>
    <row r="501" spans="1:5" x14ac:dyDescent="0.25">
      <c r="A501" s="91">
        <v>7.5945205479452058</v>
      </c>
      <c r="B501" s="95" t="s">
        <v>94</v>
      </c>
      <c r="C501" s="92">
        <v>48579</v>
      </c>
      <c r="D501" s="93">
        <v>7.0000000000000007E-2</v>
      </c>
      <c r="E501" s="94" t="s">
        <v>64</v>
      </c>
    </row>
    <row r="502" spans="1:5" x14ac:dyDescent="0.25">
      <c r="A502" s="91">
        <v>7.6684931506849319</v>
      </c>
      <c r="B502" s="95" t="s">
        <v>70</v>
      </c>
      <c r="C502" s="92">
        <v>48606</v>
      </c>
      <c r="D502" s="93">
        <v>4.1599999999999998E-2</v>
      </c>
      <c r="E502" s="94" t="s">
        <v>64</v>
      </c>
    </row>
    <row r="503" spans="1:5" x14ac:dyDescent="0.25">
      <c r="A503" s="91">
        <v>7.720547945205479</v>
      </c>
      <c r="B503" s="95" t="s">
        <v>215</v>
      </c>
      <c r="C503" s="92">
        <v>48625</v>
      </c>
      <c r="D503" s="93">
        <v>4.2000000000000003E-2</v>
      </c>
      <c r="E503" s="94" t="s">
        <v>64</v>
      </c>
    </row>
    <row r="504" spans="1:5" x14ac:dyDescent="0.25">
      <c r="A504" s="91">
        <v>7.7753424657534245</v>
      </c>
      <c r="B504" s="95" t="s">
        <v>94</v>
      </c>
      <c r="C504" s="92">
        <v>48645</v>
      </c>
      <c r="D504" s="93">
        <v>7.1099999999999997E-2</v>
      </c>
      <c r="E504" s="94" t="s">
        <v>64</v>
      </c>
    </row>
    <row r="505" spans="1:5" x14ac:dyDescent="0.25">
      <c r="A505" s="91">
        <v>7.7808219178082192</v>
      </c>
      <c r="B505" s="95" t="s">
        <v>112</v>
      </c>
      <c r="C505" s="92">
        <v>48647</v>
      </c>
      <c r="D505" s="93">
        <v>4.7880000000000006E-2</v>
      </c>
      <c r="E505" s="94" t="s">
        <v>64</v>
      </c>
    </row>
    <row r="506" spans="1:5" x14ac:dyDescent="0.25">
      <c r="A506" s="91">
        <v>7.7863013698630139</v>
      </c>
      <c r="B506" s="95" t="s">
        <v>113</v>
      </c>
      <c r="C506" s="92">
        <v>48649</v>
      </c>
      <c r="D506" s="93">
        <v>6.9000000000000006E-2</v>
      </c>
      <c r="E506" s="94" t="s">
        <v>64</v>
      </c>
    </row>
    <row r="507" spans="1:5" x14ac:dyDescent="0.25">
      <c r="A507" s="91">
        <v>7.8136986301369866</v>
      </c>
      <c r="B507" s="95" t="s">
        <v>102</v>
      </c>
      <c r="C507" s="92">
        <v>48659</v>
      </c>
      <c r="D507" s="93">
        <v>6.6699999999999995E-2</v>
      </c>
      <c r="E507" s="94" t="s">
        <v>64</v>
      </c>
    </row>
    <row r="508" spans="1:5" x14ac:dyDescent="0.25">
      <c r="A508" s="91">
        <v>7.9506849315068493</v>
      </c>
      <c r="B508" s="95" t="s">
        <v>106</v>
      </c>
      <c r="C508" s="92">
        <v>48709</v>
      </c>
      <c r="D508" s="93">
        <v>4.4000000000000004E-2</v>
      </c>
      <c r="E508" s="94" t="s">
        <v>64</v>
      </c>
    </row>
    <row r="509" spans="1:5" x14ac:dyDescent="0.25">
      <c r="A509" s="91">
        <v>8.0109589041095894</v>
      </c>
      <c r="B509" s="95" t="s">
        <v>97</v>
      </c>
      <c r="C509" s="92">
        <v>48731</v>
      </c>
      <c r="D509" s="93">
        <v>3.4300000000000004E-2</v>
      </c>
      <c r="E509" s="94" t="s">
        <v>64</v>
      </c>
    </row>
    <row r="510" spans="1:5" x14ac:dyDescent="0.25">
      <c r="A510" s="91">
        <v>8.0109589041095894</v>
      </c>
      <c r="B510" s="95" t="s">
        <v>79</v>
      </c>
      <c r="C510" s="92">
        <v>48731</v>
      </c>
      <c r="D510" s="93">
        <v>4.1500000000000002E-2</v>
      </c>
      <c r="E510" s="94" t="s">
        <v>64</v>
      </c>
    </row>
    <row r="511" spans="1:5" x14ac:dyDescent="0.25">
      <c r="A511" s="91">
        <v>8.0465753424657542</v>
      </c>
      <c r="B511" s="95" t="s">
        <v>86</v>
      </c>
      <c r="C511" s="92">
        <v>48744</v>
      </c>
      <c r="D511" s="93">
        <v>4.6100000000000002E-2</v>
      </c>
      <c r="E511" s="94" t="s">
        <v>64</v>
      </c>
    </row>
    <row r="512" spans="1:5" x14ac:dyDescent="0.25">
      <c r="A512" s="91">
        <v>8.3589041095890408</v>
      </c>
      <c r="B512" s="95" t="s">
        <v>84</v>
      </c>
      <c r="C512" s="92">
        <v>48858</v>
      </c>
      <c r="D512" s="93">
        <v>5.7000000000000002E-2</v>
      </c>
      <c r="E512" s="94" t="s">
        <v>64</v>
      </c>
    </row>
    <row r="513" spans="1:5" x14ac:dyDescent="0.25">
      <c r="A513" s="91">
        <v>8.3726027397260268</v>
      </c>
      <c r="B513" s="95" t="s">
        <v>114</v>
      </c>
      <c r="C513" s="92">
        <v>48863</v>
      </c>
      <c r="D513" s="93">
        <v>6.5500000000000003E-2</v>
      </c>
      <c r="E513" s="94" t="s">
        <v>64</v>
      </c>
    </row>
    <row r="514" spans="1:5" x14ac:dyDescent="0.25">
      <c r="A514" s="91">
        <v>8.4273972602739722</v>
      </c>
      <c r="B514" s="95" t="s">
        <v>92</v>
      </c>
      <c r="C514" s="92">
        <v>48883</v>
      </c>
      <c r="D514" s="93">
        <v>4.854E-2</v>
      </c>
      <c r="E514" s="94" t="s">
        <v>64</v>
      </c>
    </row>
    <row r="515" spans="1:5" x14ac:dyDescent="0.25">
      <c r="A515" s="91">
        <v>8.4273972602739722</v>
      </c>
      <c r="B515" s="95" t="s">
        <v>96</v>
      </c>
      <c r="C515" s="92">
        <v>48883</v>
      </c>
      <c r="D515" s="93">
        <v>6.3E-2</v>
      </c>
      <c r="E515" s="94" t="s">
        <v>64</v>
      </c>
    </row>
    <row r="516" spans="1:5" x14ac:dyDescent="0.25">
      <c r="A516" s="91">
        <v>8.5534246575342472</v>
      </c>
      <c r="B516" s="95" t="s">
        <v>84</v>
      </c>
      <c r="C516" s="92">
        <v>48929</v>
      </c>
      <c r="D516" s="93">
        <v>6.1600000000000002E-2</v>
      </c>
      <c r="E516" s="94" t="s">
        <v>64</v>
      </c>
    </row>
    <row r="517" spans="1:5" x14ac:dyDescent="0.25">
      <c r="A517" s="91">
        <v>8.6794520547945204</v>
      </c>
      <c r="B517" s="95" t="s">
        <v>70</v>
      </c>
      <c r="C517" s="92">
        <v>48975</v>
      </c>
      <c r="D517" s="93">
        <v>6.3500000000000001E-2</v>
      </c>
      <c r="E517" s="94" t="s">
        <v>64</v>
      </c>
    </row>
    <row r="518" spans="1:5" x14ac:dyDescent="0.25">
      <c r="A518" s="91">
        <v>8.6849315068493151</v>
      </c>
      <c r="B518" s="95" t="s">
        <v>101</v>
      </c>
      <c r="C518" s="92">
        <v>48977</v>
      </c>
      <c r="D518" s="93">
        <v>6.4699999999999994E-2</v>
      </c>
      <c r="E518" s="94" t="s">
        <v>64</v>
      </c>
    </row>
    <row r="519" spans="1:5" x14ac:dyDescent="0.25">
      <c r="A519" s="91">
        <v>8.7589041095890412</v>
      </c>
      <c r="B519" s="95" t="s">
        <v>70</v>
      </c>
      <c r="C519" s="92">
        <v>49004</v>
      </c>
      <c r="D519" s="93">
        <v>4.3899999999999995E-2</v>
      </c>
      <c r="E519" s="94" t="s">
        <v>64</v>
      </c>
    </row>
    <row r="520" spans="1:5" x14ac:dyDescent="0.25">
      <c r="A520" s="91">
        <v>8.9260273972602739</v>
      </c>
      <c r="B520" s="95" t="s">
        <v>76</v>
      </c>
      <c r="C520" s="92">
        <v>49065</v>
      </c>
      <c r="D520" s="93">
        <v>6.5000000000000002E-2</v>
      </c>
      <c r="E520" s="94" t="s">
        <v>64</v>
      </c>
    </row>
    <row r="521" spans="1:5" x14ac:dyDescent="0.25">
      <c r="A521" s="91">
        <v>9.0109589041095894</v>
      </c>
      <c r="B521" s="95" t="s">
        <v>79</v>
      </c>
      <c r="C521" s="92">
        <v>49096</v>
      </c>
      <c r="D521" s="93">
        <v>4.8499999999999995E-2</v>
      </c>
      <c r="E521" s="94" t="s">
        <v>64</v>
      </c>
    </row>
    <row r="522" spans="1:5" x14ac:dyDescent="0.25">
      <c r="A522" s="91">
        <v>9.043835616438356</v>
      </c>
      <c r="B522" s="95" t="s">
        <v>98</v>
      </c>
      <c r="C522" s="92">
        <v>49108</v>
      </c>
      <c r="D522" s="93">
        <v>4.6269999999999999E-2</v>
      </c>
      <c r="E522" s="94" t="s">
        <v>64</v>
      </c>
    </row>
    <row r="523" spans="1:5" x14ac:dyDescent="0.25">
      <c r="A523" s="91">
        <v>9.0849315068493155</v>
      </c>
      <c r="B523" s="95" t="s">
        <v>78</v>
      </c>
      <c r="C523" s="92">
        <v>49123</v>
      </c>
      <c r="D523" s="93">
        <v>4.8310000000000006E-2</v>
      </c>
      <c r="E523" s="94" t="s">
        <v>64</v>
      </c>
    </row>
    <row r="524" spans="1:5" x14ac:dyDescent="0.25">
      <c r="A524" s="91">
        <v>9.331506849315069</v>
      </c>
      <c r="B524" s="95" t="s">
        <v>86</v>
      </c>
      <c r="C524" s="92">
        <v>49213</v>
      </c>
      <c r="D524" s="93">
        <v>3.9900000000000005E-2</v>
      </c>
      <c r="E524" s="94" t="s">
        <v>64</v>
      </c>
    </row>
    <row r="525" spans="1:5" x14ac:dyDescent="0.25">
      <c r="A525" s="91">
        <v>9.3424657534246567</v>
      </c>
      <c r="B525" s="95" t="s">
        <v>99</v>
      </c>
      <c r="C525" s="92">
        <v>49217</v>
      </c>
      <c r="D525" s="93">
        <v>5.1869999999999999E-2</v>
      </c>
      <c r="E525" s="94" t="s">
        <v>64</v>
      </c>
    </row>
    <row r="526" spans="1:5" x14ac:dyDescent="0.25">
      <c r="A526" s="91">
        <v>9.3780821917808215</v>
      </c>
      <c r="B526" s="95" t="s">
        <v>115</v>
      </c>
      <c r="C526" s="92">
        <v>49230</v>
      </c>
      <c r="D526" s="93">
        <v>6.25E-2</v>
      </c>
      <c r="E526" s="94" t="s">
        <v>64</v>
      </c>
    </row>
    <row r="527" spans="1:5" x14ac:dyDescent="0.25">
      <c r="A527" s="91">
        <v>9.3890410958904109</v>
      </c>
      <c r="B527" s="95" t="s">
        <v>80</v>
      </c>
      <c r="C527" s="92">
        <v>49234</v>
      </c>
      <c r="D527" s="93">
        <v>4.4640000000000006E-2</v>
      </c>
      <c r="E527" s="94" t="s">
        <v>64</v>
      </c>
    </row>
    <row r="528" spans="1:5" x14ac:dyDescent="0.25">
      <c r="A528" s="91">
        <v>9.4246575342465757</v>
      </c>
      <c r="B528" s="95" t="s">
        <v>98</v>
      </c>
      <c r="C528" s="92">
        <v>49247</v>
      </c>
      <c r="D528" s="93">
        <v>4.3090000000000003E-2</v>
      </c>
      <c r="E528" s="94" t="s">
        <v>64</v>
      </c>
    </row>
    <row r="529" spans="1:5" x14ac:dyDescent="0.25">
      <c r="A529" s="91">
        <v>9.4273972602739722</v>
      </c>
      <c r="B529" s="95" t="s">
        <v>67</v>
      </c>
      <c r="C529" s="92">
        <v>49248</v>
      </c>
      <c r="D529" s="93">
        <v>4.4229999999999998E-2</v>
      </c>
      <c r="E529" s="94" t="s">
        <v>64</v>
      </c>
    </row>
    <row r="530" spans="1:5" x14ac:dyDescent="0.25">
      <c r="A530" s="91">
        <v>9.4273972602739722</v>
      </c>
      <c r="B530" s="95" t="s">
        <v>116</v>
      </c>
      <c r="C530" s="92">
        <v>49248</v>
      </c>
      <c r="D530" s="93">
        <v>6.2199999999999998E-2</v>
      </c>
      <c r="E530" s="94" t="s">
        <v>64</v>
      </c>
    </row>
    <row r="531" spans="1:5" x14ac:dyDescent="0.25">
      <c r="A531" s="91">
        <v>9.4684931506849317</v>
      </c>
      <c r="B531" s="95" t="s">
        <v>81</v>
      </c>
      <c r="C531" s="92">
        <v>49263</v>
      </c>
      <c r="D531" s="93">
        <v>4.4420000000000001E-2</v>
      </c>
      <c r="E531" s="94" t="s">
        <v>64</v>
      </c>
    </row>
    <row r="532" spans="1:5" x14ac:dyDescent="0.25">
      <c r="A532" s="91">
        <v>9.4821917808219176</v>
      </c>
      <c r="B532" s="95" t="s">
        <v>105</v>
      </c>
      <c r="C532" s="92">
        <v>49268</v>
      </c>
      <c r="D532" s="93">
        <v>5.8959999999999999E-2</v>
      </c>
      <c r="E532" s="94" t="s">
        <v>64</v>
      </c>
    </row>
    <row r="533" spans="1:5" x14ac:dyDescent="0.25">
      <c r="A533" s="91">
        <v>9.6054794520547944</v>
      </c>
      <c r="B533" s="95" t="s">
        <v>70</v>
      </c>
      <c r="C533" s="92">
        <v>49313</v>
      </c>
      <c r="D533" s="93">
        <v>4.2500000000000003E-2</v>
      </c>
      <c r="E533" s="94" t="s">
        <v>64</v>
      </c>
    </row>
    <row r="534" spans="1:5" x14ac:dyDescent="0.25">
      <c r="A534" s="91">
        <v>9.6767123287671239</v>
      </c>
      <c r="B534" s="95" t="s">
        <v>122</v>
      </c>
      <c r="C534" s="92">
        <v>49339</v>
      </c>
      <c r="D534" s="93">
        <v>4.3720000000000002E-2</v>
      </c>
      <c r="E534" s="94" t="s">
        <v>64</v>
      </c>
    </row>
    <row r="535" spans="1:5" x14ac:dyDescent="0.25">
      <c r="A535" s="91">
        <v>9.75068493150685</v>
      </c>
      <c r="B535" s="95" t="s">
        <v>76</v>
      </c>
      <c r="C535" s="92">
        <v>49366</v>
      </c>
      <c r="D535" s="93">
        <v>5.9000000000000004E-2</v>
      </c>
      <c r="E535" s="94" t="s">
        <v>64</v>
      </c>
    </row>
    <row r="536" spans="1:5" x14ac:dyDescent="0.25">
      <c r="A536" s="91">
        <v>9.7917808219178077</v>
      </c>
      <c r="B536" s="95" t="s">
        <v>78</v>
      </c>
      <c r="C536" s="92">
        <v>49381</v>
      </c>
      <c r="D536" s="93">
        <v>4.3189999999999999E-2</v>
      </c>
      <c r="E536" s="94" t="s">
        <v>64</v>
      </c>
    </row>
    <row r="537" spans="1:5" x14ac:dyDescent="0.25">
      <c r="A537" s="91">
        <v>10.010958904109589</v>
      </c>
      <c r="B537" s="95" t="s">
        <v>79</v>
      </c>
      <c r="C537" s="92">
        <v>49461</v>
      </c>
      <c r="D537" s="93">
        <v>3.6499999999999998E-2</v>
      </c>
      <c r="E537" s="94" t="s">
        <v>64</v>
      </c>
    </row>
    <row r="538" spans="1:5" x14ac:dyDescent="0.25">
      <c r="A538" s="91">
        <v>10.046575342465754</v>
      </c>
      <c r="B538" s="95" t="s">
        <v>68</v>
      </c>
      <c r="C538" s="92">
        <v>49474</v>
      </c>
      <c r="D538" s="93">
        <v>5.9500000000000004E-2</v>
      </c>
      <c r="E538" s="94" t="s">
        <v>64</v>
      </c>
    </row>
    <row r="539" spans="1:5" x14ac:dyDescent="0.25">
      <c r="A539" s="91">
        <v>10.306849315068494</v>
      </c>
      <c r="B539" s="95" t="s">
        <v>114</v>
      </c>
      <c r="C539" s="92">
        <v>49569</v>
      </c>
      <c r="D539" s="93">
        <v>5.1699999999999996E-2</v>
      </c>
      <c r="E539" s="94" t="s">
        <v>64</v>
      </c>
    </row>
    <row r="540" spans="1:5" x14ac:dyDescent="0.25">
      <c r="A540" s="91">
        <v>10.471232876712328</v>
      </c>
      <c r="B540" s="95" t="s">
        <v>108</v>
      </c>
      <c r="C540" s="92">
        <v>49629</v>
      </c>
      <c r="D540" s="93">
        <v>5.6500000000000002E-2</v>
      </c>
      <c r="E540" s="94" t="s">
        <v>64</v>
      </c>
    </row>
    <row r="541" spans="1:5" x14ac:dyDescent="0.25">
      <c r="A541" s="91">
        <v>10.484931506849316</v>
      </c>
      <c r="B541" s="95" t="s">
        <v>105</v>
      </c>
      <c r="C541" s="92">
        <v>49634</v>
      </c>
      <c r="D541" s="93">
        <v>5.1830000000000001E-2</v>
      </c>
      <c r="E541" s="94" t="s">
        <v>64</v>
      </c>
    </row>
    <row r="542" spans="1:5" x14ac:dyDescent="0.25">
      <c r="A542" s="91">
        <v>10.517808219178082</v>
      </c>
      <c r="B542" s="95" t="s">
        <v>97</v>
      </c>
      <c r="C542" s="92">
        <v>49646</v>
      </c>
      <c r="D542" s="93">
        <v>5.96E-2</v>
      </c>
      <c r="E542" s="94" t="s">
        <v>64</v>
      </c>
    </row>
    <row r="543" spans="1:5" x14ac:dyDescent="0.25">
      <c r="A543" s="91">
        <v>10.747945205479452</v>
      </c>
      <c r="B543" s="95" t="s">
        <v>84</v>
      </c>
      <c r="C543" s="92">
        <v>49730</v>
      </c>
      <c r="D543" s="93">
        <v>5.21E-2</v>
      </c>
      <c r="E543" s="94" t="s">
        <v>64</v>
      </c>
    </row>
    <row r="544" spans="1:5" x14ac:dyDescent="0.25">
      <c r="A544" s="91">
        <v>10.901369863013699</v>
      </c>
      <c r="B544" s="95" t="s">
        <v>116</v>
      </c>
      <c r="C544" s="92">
        <v>49786</v>
      </c>
      <c r="D544" s="93">
        <v>5.4000000000000006E-2</v>
      </c>
      <c r="E544" s="94" t="s">
        <v>64</v>
      </c>
    </row>
    <row r="545" spans="1:5" x14ac:dyDescent="0.25">
      <c r="A545" s="91">
        <v>10.980821917808219</v>
      </c>
      <c r="B545" s="95" t="s">
        <v>70</v>
      </c>
      <c r="C545" s="92">
        <v>49815</v>
      </c>
      <c r="D545" s="93">
        <v>5.3600000000000002E-2</v>
      </c>
      <c r="E545" s="94" t="s">
        <v>64</v>
      </c>
    </row>
    <row r="546" spans="1:5" x14ac:dyDescent="0.25">
      <c r="A546" s="91">
        <v>11.12054794520548</v>
      </c>
      <c r="B546" s="95" t="s">
        <v>96</v>
      </c>
      <c r="C546" s="92">
        <v>49866</v>
      </c>
      <c r="D546" s="93">
        <v>5.7000000000000002E-2</v>
      </c>
      <c r="E546" s="94" t="s">
        <v>64</v>
      </c>
    </row>
    <row r="547" spans="1:5" x14ac:dyDescent="0.25">
      <c r="A547" s="91">
        <v>11.293150684931506</v>
      </c>
      <c r="B547" s="95" t="s">
        <v>84</v>
      </c>
      <c r="C547" s="92">
        <v>49929</v>
      </c>
      <c r="D547" s="93">
        <v>5.4600000000000003E-2</v>
      </c>
      <c r="E547" s="94" t="s">
        <v>64</v>
      </c>
    </row>
    <row r="548" spans="1:5" x14ac:dyDescent="0.25">
      <c r="A548" s="91">
        <v>11.323287671232876</v>
      </c>
      <c r="B548" s="95" t="s">
        <v>83</v>
      </c>
      <c r="C548" s="92">
        <v>49940</v>
      </c>
      <c r="D548" s="93">
        <v>5.2489999999999995E-2</v>
      </c>
      <c r="E548" s="94" t="s">
        <v>64</v>
      </c>
    </row>
    <row r="549" spans="1:5" x14ac:dyDescent="0.25">
      <c r="A549" s="91">
        <v>11.331506849315069</v>
      </c>
      <c r="B549" s="95" t="s">
        <v>76</v>
      </c>
      <c r="C549" s="92">
        <v>49943</v>
      </c>
      <c r="D549" s="93">
        <v>5.5500000000000001E-2</v>
      </c>
      <c r="E549" s="94" t="s">
        <v>64</v>
      </c>
    </row>
    <row r="550" spans="1:5" x14ac:dyDescent="0.25">
      <c r="A550" s="91">
        <v>11.345205479452055</v>
      </c>
      <c r="B550" s="95" t="s">
        <v>99</v>
      </c>
      <c r="C550" s="92">
        <v>49948</v>
      </c>
      <c r="D550" s="93">
        <v>5.3949999999999998E-2</v>
      </c>
      <c r="E550" s="94" t="s">
        <v>64</v>
      </c>
    </row>
    <row r="551" spans="1:5" x14ac:dyDescent="0.25">
      <c r="A551" s="91">
        <v>11.364383561643836</v>
      </c>
      <c r="B551" s="95" t="s">
        <v>117</v>
      </c>
      <c r="C551" s="92">
        <v>49955</v>
      </c>
      <c r="D551" s="93">
        <v>3.1989999999999998E-2</v>
      </c>
      <c r="E551" s="94" t="s">
        <v>64</v>
      </c>
    </row>
    <row r="552" spans="1:5" x14ac:dyDescent="0.25">
      <c r="A552" s="91">
        <v>11.484931506849316</v>
      </c>
      <c r="B552" s="95" t="s">
        <v>105</v>
      </c>
      <c r="C552" s="92">
        <v>49999</v>
      </c>
      <c r="D552" s="93">
        <v>5.0320000000000004E-2</v>
      </c>
      <c r="E552" s="94" t="s">
        <v>64</v>
      </c>
    </row>
    <row r="553" spans="1:5" x14ac:dyDescent="0.25">
      <c r="A553" s="91">
        <v>11.553424657534247</v>
      </c>
      <c r="B553" s="95" t="s">
        <v>118</v>
      </c>
      <c r="C553" s="92">
        <v>50024</v>
      </c>
      <c r="D553" s="93">
        <v>5.0590000000000003E-2</v>
      </c>
      <c r="E553" s="94" t="s">
        <v>64</v>
      </c>
    </row>
    <row r="554" spans="1:5" x14ac:dyDescent="0.25">
      <c r="A554" s="91">
        <v>11.794520547945206</v>
      </c>
      <c r="B554" s="95" t="s">
        <v>70</v>
      </c>
      <c r="C554" s="92">
        <v>50112</v>
      </c>
      <c r="D554" s="93">
        <v>4.8899999999999999E-2</v>
      </c>
      <c r="E554" s="94" t="s">
        <v>64</v>
      </c>
    </row>
    <row r="555" spans="1:5" x14ac:dyDescent="0.25">
      <c r="A555" s="91">
        <v>11.813698630136987</v>
      </c>
      <c r="B555" s="95" t="s">
        <v>115</v>
      </c>
      <c r="C555" s="92">
        <v>50119</v>
      </c>
      <c r="D555" s="93">
        <v>5.0209999999999998E-2</v>
      </c>
      <c r="E555" s="94" t="s">
        <v>64</v>
      </c>
    </row>
    <row r="556" spans="1:5" x14ac:dyDescent="0.25">
      <c r="A556" s="91">
        <v>12.005479452054795</v>
      </c>
      <c r="B556" s="95" t="s">
        <v>93</v>
      </c>
      <c r="C556" s="92">
        <v>50189</v>
      </c>
      <c r="D556" s="93">
        <v>5.4000000000000006E-2</v>
      </c>
      <c r="E556" s="94" t="s">
        <v>64</v>
      </c>
    </row>
    <row r="557" spans="1:5" x14ac:dyDescent="0.25">
      <c r="A557" s="91">
        <v>12.013698630136986</v>
      </c>
      <c r="B557" s="95" t="s">
        <v>79</v>
      </c>
      <c r="C557" s="92">
        <v>50192</v>
      </c>
      <c r="D557" s="93">
        <v>4.7500000000000001E-2</v>
      </c>
      <c r="E557" s="94" t="s">
        <v>64</v>
      </c>
    </row>
    <row r="558" spans="1:5" x14ac:dyDescent="0.25">
      <c r="A558" s="91">
        <v>12.013698630136986</v>
      </c>
      <c r="B558" s="95" t="s">
        <v>101</v>
      </c>
      <c r="C558" s="92">
        <v>50192</v>
      </c>
      <c r="D558" s="93">
        <v>3.2599999999999997E-2</v>
      </c>
      <c r="E558" s="94" t="s">
        <v>64</v>
      </c>
    </row>
    <row r="559" spans="1:5" x14ac:dyDescent="0.25">
      <c r="A559" s="91">
        <v>12.35068493150685</v>
      </c>
      <c r="B559" s="95" t="s">
        <v>76</v>
      </c>
      <c r="C559" s="92">
        <v>50315</v>
      </c>
      <c r="D559" s="93">
        <v>0.06</v>
      </c>
      <c r="E559" s="94" t="s">
        <v>64</v>
      </c>
    </row>
    <row r="560" spans="1:5" x14ac:dyDescent="0.25">
      <c r="A560" s="91">
        <v>12.389041095890411</v>
      </c>
      <c r="B560" s="95" t="s">
        <v>114</v>
      </c>
      <c r="C560" s="92">
        <v>50329</v>
      </c>
      <c r="D560" s="93">
        <v>5.67E-2</v>
      </c>
      <c r="E560" s="94" t="s">
        <v>64</v>
      </c>
    </row>
    <row r="561" spans="1:5" x14ac:dyDescent="0.25">
      <c r="A561" s="91">
        <v>12.427397260273972</v>
      </c>
      <c r="B561" s="95" t="s">
        <v>105</v>
      </c>
      <c r="C561" s="92">
        <v>50343</v>
      </c>
      <c r="D561" s="93">
        <v>5.5559999999999998E-2</v>
      </c>
      <c r="E561" s="94" t="s">
        <v>64</v>
      </c>
    </row>
    <row r="562" spans="1:5" x14ac:dyDescent="0.25">
      <c r="A562" s="91">
        <v>12.627397260273973</v>
      </c>
      <c r="B562" s="95" t="s">
        <v>115</v>
      </c>
      <c r="C562" s="92">
        <v>50416</v>
      </c>
      <c r="D562" s="93">
        <v>5.5810000000000005E-2</v>
      </c>
      <c r="E562" s="94" t="s">
        <v>64</v>
      </c>
    </row>
    <row r="563" spans="1:5" x14ac:dyDescent="0.25">
      <c r="A563" s="91">
        <v>12.723287671232876</v>
      </c>
      <c r="B563" s="95" t="s">
        <v>76</v>
      </c>
      <c r="C563" s="92">
        <v>50451</v>
      </c>
      <c r="D563" s="93">
        <v>6.0499999999999998E-2</v>
      </c>
      <c r="E563" s="94" t="s">
        <v>64</v>
      </c>
    </row>
    <row r="564" spans="1:5" x14ac:dyDescent="0.25">
      <c r="A564" s="91">
        <v>12.884931506849314</v>
      </c>
      <c r="B564" s="95" t="s">
        <v>116</v>
      </c>
      <c r="C564" s="92">
        <v>50510</v>
      </c>
      <c r="D564" s="93">
        <v>5.8499999999999996E-2</v>
      </c>
      <c r="E564" s="94" t="s">
        <v>64</v>
      </c>
    </row>
    <row r="565" spans="1:5" x14ac:dyDescent="0.25">
      <c r="A565" s="91">
        <v>12.884931506849314</v>
      </c>
      <c r="B565" s="95" t="s">
        <v>108</v>
      </c>
      <c r="C565" s="92">
        <v>50510</v>
      </c>
      <c r="D565" s="93">
        <v>6.6500000000000004E-2</v>
      </c>
      <c r="E565" s="94" t="s">
        <v>64</v>
      </c>
    </row>
    <row r="566" spans="1:5" x14ac:dyDescent="0.25">
      <c r="A566" s="91">
        <v>12.961643835616439</v>
      </c>
      <c r="B566" s="95" t="s">
        <v>76</v>
      </c>
      <c r="C566" s="92">
        <v>50538</v>
      </c>
      <c r="D566" s="93">
        <v>5.7999999999999996E-2</v>
      </c>
      <c r="E566" s="94" t="s">
        <v>64</v>
      </c>
    </row>
    <row r="567" spans="1:5" x14ac:dyDescent="0.25">
      <c r="A567" s="91">
        <v>12.997260273972604</v>
      </c>
      <c r="B567" s="95" t="s">
        <v>105</v>
      </c>
      <c r="C567" s="92">
        <v>50551</v>
      </c>
      <c r="D567" s="93">
        <v>5.5800000000000002E-2</v>
      </c>
      <c r="E567" s="94" t="s">
        <v>64</v>
      </c>
    </row>
    <row r="568" spans="1:5" x14ac:dyDescent="0.25">
      <c r="A568" s="91">
        <v>13.268493150684931</v>
      </c>
      <c r="B568" s="95" t="s">
        <v>84</v>
      </c>
      <c r="C568" s="92">
        <v>50650</v>
      </c>
      <c r="D568" s="93">
        <v>6.0499999999999998E-2</v>
      </c>
      <c r="E568" s="94" t="s">
        <v>64</v>
      </c>
    </row>
    <row r="569" spans="1:5" x14ac:dyDescent="0.25">
      <c r="A569" s="91">
        <v>13.364383561643836</v>
      </c>
      <c r="B569" s="95" t="s">
        <v>117</v>
      </c>
      <c r="C569" s="92">
        <v>50685</v>
      </c>
      <c r="D569" s="93">
        <v>3.3410000000000002E-2</v>
      </c>
      <c r="E569" s="94" t="s">
        <v>64</v>
      </c>
    </row>
    <row r="570" spans="1:5" x14ac:dyDescent="0.25">
      <c r="A570" s="91">
        <v>13.624657534246575</v>
      </c>
      <c r="B570" s="95" t="s">
        <v>79</v>
      </c>
      <c r="C570" s="92">
        <v>50780</v>
      </c>
      <c r="D570" s="93">
        <v>4.3499999999999997E-2</v>
      </c>
      <c r="E570" s="94" t="s">
        <v>64</v>
      </c>
    </row>
    <row r="571" spans="1:5" x14ac:dyDescent="0.25">
      <c r="A571" s="91">
        <v>13.72054794520548</v>
      </c>
      <c r="B571" s="95" t="s">
        <v>116</v>
      </c>
      <c r="C571" s="92">
        <v>50815</v>
      </c>
      <c r="D571" s="93">
        <v>7.0599999999999996E-2</v>
      </c>
      <c r="E571" s="94" t="s">
        <v>64</v>
      </c>
    </row>
    <row r="572" spans="1:5" x14ac:dyDescent="0.25">
      <c r="A572" s="91">
        <v>13.747945205479452</v>
      </c>
      <c r="B572" s="95" t="s">
        <v>76</v>
      </c>
      <c r="C572" s="92">
        <v>50825</v>
      </c>
      <c r="D572" s="93">
        <v>6.5500000000000003E-2</v>
      </c>
      <c r="E572" s="94" t="s">
        <v>64</v>
      </c>
    </row>
    <row r="573" spans="1:5" x14ac:dyDescent="0.25">
      <c r="A573" s="91">
        <v>13.767123287671232</v>
      </c>
      <c r="B573" s="95" t="s">
        <v>70</v>
      </c>
      <c r="C573" s="92">
        <v>50832</v>
      </c>
      <c r="D573" s="93">
        <v>6.0299999999999999E-2</v>
      </c>
      <c r="E573" s="94" t="s">
        <v>64</v>
      </c>
    </row>
    <row r="574" spans="1:5" x14ac:dyDescent="0.25">
      <c r="A574" s="91">
        <v>13.778082191780822</v>
      </c>
      <c r="B574" s="95" t="s">
        <v>105</v>
      </c>
      <c r="C574" s="92">
        <v>50836</v>
      </c>
      <c r="D574" s="93">
        <v>6.5000000000000002E-2</v>
      </c>
      <c r="E574" s="94" t="s">
        <v>64</v>
      </c>
    </row>
    <row r="575" spans="1:5" x14ac:dyDescent="0.25">
      <c r="A575" s="91">
        <v>13.904109589041095</v>
      </c>
      <c r="B575" s="95" t="s">
        <v>119</v>
      </c>
      <c r="C575" s="92">
        <v>50882</v>
      </c>
      <c r="D575" s="93">
        <v>8.5699999999999998E-2</v>
      </c>
      <c r="E575" s="94" t="s">
        <v>64</v>
      </c>
    </row>
    <row r="576" spans="1:5" x14ac:dyDescent="0.25">
      <c r="A576" s="91">
        <v>14.093150684931507</v>
      </c>
      <c r="B576" s="95" t="s">
        <v>99</v>
      </c>
      <c r="C576" s="92">
        <v>50951</v>
      </c>
      <c r="D576" s="93">
        <v>5.5380000000000006E-2</v>
      </c>
      <c r="E576" s="94" t="s">
        <v>64</v>
      </c>
    </row>
    <row r="577" spans="1:5" x14ac:dyDescent="0.25">
      <c r="A577" s="91">
        <v>14.391780821917807</v>
      </c>
      <c r="B577" s="95" t="s">
        <v>101</v>
      </c>
      <c r="C577" s="92">
        <v>51060</v>
      </c>
      <c r="D577" s="93">
        <v>2.75E-2</v>
      </c>
      <c r="E577" s="94" t="s">
        <v>64</v>
      </c>
    </row>
    <row r="578" spans="1:5" x14ac:dyDescent="0.25">
      <c r="A578" s="91">
        <v>14.427397260273972</v>
      </c>
      <c r="B578" s="95" t="s">
        <v>116</v>
      </c>
      <c r="C578" s="92">
        <v>51073</v>
      </c>
      <c r="D578" s="93">
        <v>5.3699999999999998E-2</v>
      </c>
      <c r="E578" s="94" t="s">
        <v>64</v>
      </c>
    </row>
    <row r="579" spans="1:5" x14ac:dyDescent="0.25">
      <c r="A579" s="91">
        <v>14.473972602739726</v>
      </c>
      <c r="B579" s="95" t="s">
        <v>102</v>
      </c>
      <c r="C579" s="92">
        <v>51090</v>
      </c>
      <c r="D579" s="93">
        <v>5.9980000000000006E-2</v>
      </c>
      <c r="E579" s="94" t="s">
        <v>64</v>
      </c>
    </row>
    <row r="580" spans="1:5" x14ac:dyDescent="0.25">
      <c r="A580" s="91">
        <v>14.493150684931507</v>
      </c>
      <c r="B580" s="95" t="s">
        <v>72</v>
      </c>
      <c r="C580" s="92">
        <v>51097</v>
      </c>
      <c r="D580" s="93">
        <v>6.4000000000000001E-2</v>
      </c>
      <c r="E580" s="94" t="s">
        <v>64</v>
      </c>
    </row>
    <row r="581" spans="1:5" x14ac:dyDescent="0.25">
      <c r="A581" s="91">
        <v>14.495890410958904</v>
      </c>
      <c r="B581" s="95" t="s">
        <v>108</v>
      </c>
      <c r="C581" s="92">
        <v>51098</v>
      </c>
      <c r="D581" s="93">
        <v>5.7500000000000002E-2</v>
      </c>
      <c r="E581" s="94" t="s">
        <v>64</v>
      </c>
    </row>
    <row r="582" spans="1:5" x14ac:dyDescent="0.25">
      <c r="A582" s="91">
        <v>14.832876712328767</v>
      </c>
      <c r="B582" s="95" t="s">
        <v>83</v>
      </c>
      <c r="C582" s="92">
        <v>51221</v>
      </c>
      <c r="D582" s="93">
        <v>5.3810000000000004E-2</v>
      </c>
      <c r="E582" s="94" t="s">
        <v>64</v>
      </c>
    </row>
    <row r="583" spans="1:5" x14ac:dyDescent="0.25">
      <c r="A583" s="91">
        <v>14.890410958904109</v>
      </c>
      <c r="B583" s="95" t="s">
        <v>114</v>
      </c>
      <c r="C583" s="92">
        <v>51242</v>
      </c>
      <c r="D583" s="93">
        <v>5.4720000000000005E-2</v>
      </c>
      <c r="E583" s="94" t="s">
        <v>64</v>
      </c>
    </row>
    <row r="584" spans="1:5" x14ac:dyDescent="0.25">
      <c r="A584" s="91">
        <v>14.986301369863014</v>
      </c>
      <c r="B584" s="95" t="s">
        <v>86</v>
      </c>
      <c r="C584" s="92">
        <v>51277</v>
      </c>
      <c r="D584" s="93">
        <v>5.5399999999999998E-2</v>
      </c>
      <c r="E584" s="94" t="s">
        <v>64</v>
      </c>
    </row>
    <row r="585" spans="1:5" x14ac:dyDescent="0.25">
      <c r="A585" s="91">
        <v>15.032876712328767</v>
      </c>
      <c r="B585" s="95" t="s">
        <v>101</v>
      </c>
      <c r="C585" s="92">
        <v>51294</v>
      </c>
      <c r="D585" s="93">
        <v>5.6299999999999996E-2</v>
      </c>
      <c r="E585" s="94" t="s">
        <v>64</v>
      </c>
    </row>
    <row r="586" spans="1:5" x14ac:dyDescent="0.25">
      <c r="A586" s="91">
        <v>15.139726027397261</v>
      </c>
      <c r="B586" s="95" t="s">
        <v>70</v>
      </c>
      <c r="C586" s="92">
        <v>51333</v>
      </c>
      <c r="D586" s="93">
        <v>5.4900000000000004E-2</v>
      </c>
      <c r="E586" s="94" t="s">
        <v>64</v>
      </c>
    </row>
    <row r="587" spans="1:5" x14ac:dyDescent="0.25">
      <c r="A587" s="91">
        <v>15.158904109589042</v>
      </c>
      <c r="B587" s="95" t="s">
        <v>84</v>
      </c>
      <c r="C587" s="92">
        <v>51340</v>
      </c>
      <c r="D587" s="93">
        <v>5.2000000000000005E-2</v>
      </c>
      <c r="E587" s="94" t="s">
        <v>64</v>
      </c>
    </row>
    <row r="588" spans="1:5" x14ac:dyDescent="0.25">
      <c r="A588" s="91">
        <v>15.473972602739726</v>
      </c>
      <c r="B588" s="95" t="s">
        <v>83</v>
      </c>
      <c r="C588" s="92">
        <v>51455</v>
      </c>
      <c r="D588" s="93">
        <v>4.8719999999999999E-2</v>
      </c>
      <c r="E588" s="94" t="s">
        <v>64</v>
      </c>
    </row>
    <row r="589" spans="1:5" x14ac:dyDescent="0.25">
      <c r="A589" s="91">
        <v>15.531506849315068</v>
      </c>
      <c r="B589" s="95" t="s">
        <v>76</v>
      </c>
      <c r="C589" s="92">
        <v>51476</v>
      </c>
      <c r="D589" s="93">
        <v>5.2000000000000005E-2</v>
      </c>
      <c r="E589" s="94" t="s">
        <v>64</v>
      </c>
    </row>
    <row r="590" spans="1:5" x14ac:dyDescent="0.25">
      <c r="A590" s="91">
        <v>15.542465753424658</v>
      </c>
      <c r="B590" s="95" t="s">
        <v>94</v>
      </c>
      <c r="C590" s="92">
        <v>51480</v>
      </c>
      <c r="D590" s="93">
        <v>0.06</v>
      </c>
      <c r="E590" s="94" t="s">
        <v>64</v>
      </c>
    </row>
    <row r="591" spans="1:5" x14ac:dyDescent="0.25">
      <c r="A591" s="91">
        <v>15.753424657534246</v>
      </c>
      <c r="B591" s="95" t="s">
        <v>101</v>
      </c>
      <c r="C591" s="92">
        <v>51557</v>
      </c>
      <c r="D591" s="93">
        <v>5.2999999999999999E-2</v>
      </c>
      <c r="E591" s="94" t="s">
        <v>64</v>
      </c>
    </row>
    <row r="592" spans="1:5" x14ac:dyDescent="0.25">
      <c r="A592" s="91">
        <v>15.926027397260274</v>
      </c>
      <c r="B592" s="95" t="s">
        <v>98</v>
      </c>
      <c r="C592" s="92">
        <v>51620</v>
      </c>
      <c r="D592" s="93">
        <v>5.2969999999999996E-2</v>
      </c>
      <c r="E592" s="94" t="s">
        <v>64</v>
      </c>
    </row>
    <row r="593" spans="1:5" x14ac:dyDescent="0.25">
      <c r="A593" s="91">
        <v>15.978082191780821</v>
      </c>
      <c r="B593" s="95" t="s">
        <v>92</v>
      </c>
      <c r="C593" s="92">
        <v>51639</v>
      </c>
      <c r="D593" s="93">
        <v>5.1390000000000005E-2</v>
      </c>
      <c r="E593" s="94" t="s">
        <v>64</v>
      </c>
    </row>
    <row r="594" spans="1:5" x14ac:dyDescent="0.25">
      <c r="A594" s="91">
        <v>16.07123287671233</v>
      </c>
      <c r="B594" s="95" t="s">
        <v>84</v>
      </c>
      <c r="C594" s="92">
        <v>51673</v>
      </c>
      <c r="D594" s="93">
        <v>4.8799999999999996E-2</v>
      </c>
      <c r="E594" s="94" t="s">
        <v>64</v>
      </c>
    </row>
    <row r="595" spans="1:5" x14ac:dyDescent="0.25">
      <c r="A595" s="91">
        <v>16.147945205479452</v>
      </c>
      <c r="B595" s="95" t="s">
        <v>120</v>
      </c>
      <c r="C595" s="92">
        <v>51701</v>
      </c>
      <c r="D595" s="93">
        <v>5.5030000000000003E-2</v>
      </c>
      <c r="E595" s="94" t="s">
        <v>64</v>
      </c>
    </row>
    <row r="596" spans="1:5" x14ac:dyDescent="0.25">
      <c r="A596" s="91">
        <v>16.336986301369862</v>
      </c>
      <c r="B596" s="95" t="s">
        <v>70</v>
      </c>
      <c r="C596" s="92">
        <v>51770</v>
      </c>
      <c r="D596" s="93">
        <v>4.3899999999999995E-2</v>
      </c>
      <c r="E596" s="94" t="s">
        <v>64</v>
      </c>
    </row>
    <row r="597" spans="1:5" x14ac:dyDescent="0.25">
      <c r="A597" s="91">
        <v>16.367123287671234</v>
      </c>
      <c r="B597" s="95" t="s">
        <v>117</v>
      </c>
      <c r="C597" s="92">
        <v>51781</v>
      </c>
      <c r="D597" s="93">
        <v>3.4540000000000001E-2</v>
      </c>
      <c r="E597" s="94" t="s">
        <v>64</v>
      </c>
    </row>
    <row r="598" spans="1:5" x14ac:dyDescent="0.25">
      <c r="A598" s="91">
        <v>16.397260273972602</v>
      </c>
      <c r="B598" s="95" t="s">
        <v>116</v>
      </c>
      <c r="C598" s="92">
        <v>51792</v>
      </c>
      <c r="D598" s="93">
        <v>4.5400000000000003E-2</v>
      </c>
      <c r="E598" s="94" t="s">
        <v>64</v>
      </c>
    </row>
    <row r="599" spans="1:5" x14ac:dyDescent="0.25">
      <c r="A599" s="91">
        <v>16.413698630136988</v>
      </c>
      <c r="B599" s="95" t="s">
        <v>105</v>
      </c>
      <c r="C599" s="92">
        <v>51798</v>
      </c>
      <c r="D599" s="93">
        <v>4.5429999999999998E-2</v>
      </c>
      <c r="E599" s="94" t="s">
        <v>64</v>
      </c>
    </row>
    <row r="600" spans="1:5" x14ac:dyDescent="0.25">
      <c r="A600" s="91">
        <v>16.454794520547946</v>
      </c>
      <c r="B600" s="95" t="s">
        <v>83</v>
      </c>
      <c r="C600" s="92">
        <v>51813</v>
      </c>
      <c r="D600" s="93">
        <v>4.462E-2</v>
      </c>
      <c r="E600" s="94" t="s">
        <v>64</v>
      </c>
    </row>
    <row r="601" spans="1:5" x14ac:dyDescent="0.25">
      <c r="A601" s="91">
        <v>16.473972602739725</v>
      </c>
      <c r="B601" s="95" t="s">
        <v>97</v>
      </c>
      <c r="C601" s="92">
        <v>51820</v>
      </c>
      <c r="D601" s="93">
        <v>4.4500000000000005E-2</v>
      </c>
      <c r="E601" s="94" t="s">
        <v>64</v>
      </c>
    </row>
    <row r="602" spans="1:5" x14ac:dyDescent="0.25">
      <c r="A602" s="91">
        <v>16.520547945205479</v>
      </c>
      <c r="B602" s="95" t="s">
        <v>101</v>
      </c>
      <c r="C602" s="92">
        <v>51837</v>
      </c>
      <c r="D602" s="93">
        <v>4.53E-2</v>
      </c>
      <c r="E602" s="94" t="s">
        <v>64</v>
      </c>
    </row>
    <row r="603" spans="1:5" x14ac:dyDescent="0.25">
      <c r="A603" s="91">
        <v>16.539726027397261</v>
      </c>
      <c r="B603" s="95" t="s">
        <v>76</v>
      </c>
      <c r="C603" s="92">
        <v>51844</v>
      </c>
      <c r="D603" s="93">
        <v>4.2500000000000003E-2</v>
      </c>
      <c r="E603" s="94" t="s">
        <v>64</v>
      </c>
    </row>
    <row r="604" spans="1:5" x14ac:dyDescent="0.25">
      <c r="A604" s="91">
        <v>16.761643835616439</v>
      </c>
      <c r="B604" s="95" t="s">
        <v>108</v>
      </c>
      <c r="C604" s="92">
        <v>51925</v>
      </c>
      <c r="D604" s="93">
        <v>4.5499999999999999E-2</v>
      </c>
      <c r="E604" s="94" t="s">
        <v>64</v>
      </c>
    </row>
    <row r="605" spans="1:5" x14ac:dyDescent="0.25">
      <c r="A605" s="91">
        <v>16.915068493150685</v>
      </c>
      <c r="B605" s="95" t="s">
        <v>97</v>
      </c>
      <c r="C605" s="92">
        <v>51981</v>
      </c>
      <c r="D605" s="93">
        <v>4.1900000000000007E-2</v>
      </c>
      <c r="E605" s="94" t="s">
        <v>64</v>
      </c>
    </row>
    <row r="606" spans="1:5" x14ac:dyDescent="0.25">
      <c r="A606" s="91">
        <v>17.057534246575344</v>
      </c>
      <c r="B606" s="95" t="s">
        <v>72</v>
      </c>
      <c r="C606" s="92">
        <v>52033</v>
      </c>
      <c r="D606" s="93">
        <v>5.16E-2</v>
      </c>
      <c r="E606" s="94" t="s">
        <v>64</v>
      </c>
    </row>
    <row r="607" spans="1:5" x14ac:dyDescent="0.25">
      <c r="A607" s="91">
        <v>17.095890410958905</v>
      </c>
      <c r="B607" s="95" t="s">
        <v>83</v>
      </c>
      <c r="C607" s="92">
        <v>52047</v>
      </c>
      <c r="D607" s="93">
        <v>3.9900000000000005E-2</v>
      </c>
      <c r="E607" s="94" t="s">
        <v>64</v>
      </c>
    </row>
    <row r="608" spans="1:5" x14ac:dyDescent="0.25">
      <c r="A608" s="91">
        <v>17.17808219178082</v>
      </c>
      <c r="B608" s="95" t="s">
        <v>98</v>
      </c>
      <c r="C608" s="92">
        <v>52077</v>
      </c>
      <c r="D608" s="93">
        <v>3.9580000000000004E-2</v>
      </c>
      <c r="E608" s="94" t="s">
        <v>64</v>
      </c>
    </row>
    <row r="609" spans="1:5" x14ac:dyDescent="0.25">
      <c r="A609" s="91">
        <v>17.293150684931508</v>
      </c>
      <c r="B609" s="95" t="s">
        <v>105</v>
      </c>
      <c r="C609" s="92">
        <v>52119</v>
      </c>
      <c r="D609" s="93">
        <v>3.805E-2</v>
      </c>
      <c r="E609" s="94" t="s">
        <v>64</v>
      </c>
    </row>
    <row r="610" spans="1:5" x14ac:dyDescent="0.25">
      <c r="A610" s="91">
        <v>17.336986301369862</v>
      </c>
      <c r="B610" s="95" t="s">
        <v>114</v>
      </c>
      <c r="C610" s="92">
        <v>52135</v>
      </c>
      <c r="D610" s="93">
        <v>3.9190000000000003E-2</v>
      </c>
      <c r="E610" s="94" t="s">
        <v>64</v>
      </c>
    </row>
    <row r="611" spans="1:5" x14ac:dyDescent="0.25">
      <c r="A611" s="91">
        <v>17.347945205479451</v>
      </c>
      <c r="B611" s="95" t="s">
        <v>99</v>
      </c>
      <c r="C611" s="92">
        <v>52139</v>
      </c>
      <c r="D611" s="93">
        <v>5.6059999999999999E-2</v>
      </c>
      <c r="E611" s="94" t="s">
        <v>64</v>
      </c>
    </row>
    <row r="612" spans="1:5" x14ac:dyDescent="0.25">
      <c r="A612" s="91">
        <v>17.449315068493149</v>
      </c>
      <c r="B612" s="95" t="s">
        <v>121</v>
      </c>
      <c r="C612" s="92">
        <v>52176</v>
      </c>
      <c r="D612" s="93">
        <v>4.1340000000000002E-2</v>
      </c>
      <c r="E612" s="94" t="s">
        <v>64</v>
      </c>
    </row>
    <row r="613" spans="1:5" x14ac:dyDescent="0.25">
      <c r="A613" s="91">
        <v>17.747945205479454</v>
      </c>
      <c r="B613" s="95" t="s">
        <v>79</v>
      </c>
      <c r="C613" s="92">
        <v>52285</v>
      </c>
      <c r="D613" s="93">
        <v>3.7000000000000005E-2</v>
      </c>
      <c r="E613" s="94" t="s">
        <v>64</v>
      </c>
    </row>
    <row r="614" spans="1:5" x14ac:dyDescent="0.25">
      <c r="A614" s="91">
        <v>17.967123287671232</v>
      </c>
      <c r="B614" s="95" t="s">
        <v>122</v>
      </c>
      <c r="C614" s="92">
        <v>52365</v>
      </c>
      <c r="D614" s="93">
        <v>3.9910000000000001E-2</v>
      </c>
      <c r="E614" s="94" t="s">
        <v>64</v>
      </c>
    </row>
    <row r="615" spans="1:5" x14ac:dyDescent="0.25">
      <c r="A615" s="91">
        <v>18.290410958904111</v>
      </c>
      <c r="B615" s="95" t="s">
        <v>105</v>
      </c>
      <c r="C615" s="92">
        <v>52483</v>
      </c>
      <c r="D615" s="93">
        <v>4.7220000000000005E-2</v>
      </c>
      <c r="E615" s="94" t="s">
        <v>64</v>
      </c>
    </row>
    <row r="616" spans="1:5" x14ac:dyDescent="0.25">
      <c r="A616" s="91">
        <v>18.295890410958904</v>
      </c>
      <c r="B616" s="95" t="s">
        <v>116</v>
      </c>
      <c r="C616" s="92">
        <v>52485</v>
      </c>
      <c r="D616" s="93">
        <v>4.8499999999999995E-2</v>
      </c>
      <c r="E616" s="94" t="s">
        <v>64</v>
      </c>
    </row>
    <row r="617" spans="1:5" x14ac:dyDescent="0.25">
      <c r="A617" s="91">
        <v>18.312328767123287</v>
      </c>
      <c r="B617" s="95" t="s">
        <v>83</v>
      </c>
      <c r="C617" s="92">
        <v>52491</v>
      </c>
      <c r="D617" s="93">
        <v>4.922E-2</v>
      </c>
      <c r="E617" s="94" t="s">
        <v>64</v>
      </c>
    </row>
    <row r="618" spans="1:5" x14ac:dyDescent="0.25">
      <c r="A618" s="91">
        <v>18.323287671232876</v>
      </c>
      <c r="B618" s="95" t="s">
        <v>92</v>
      </c>
      <c r="C618" s="92">
        <v>52495</v>
      </c>
      <c r="D618" s="93">
        <v>4.9439999999999998E-2</v>
      </c>
      <c r="E618" s="94" t="s">
        <v>64</v>
      </c>
    </row>
    <row r="619" spans="1:5" x14ac:dyDescent="0.25">
      <c r="A619" s="91">
        <v>18.372602739726027</v>
      </c>
      <c r="B619" s="95" t="s">
        <v>70</v>
      </c>
      <c r="C619" s="92">
        <v>52513</v>
      </c>
      <c r="D619" s="93">
        <v>4.5899999999999996E-2</v>
      </c>
      <c r="E619" s="94" t="s">
        <v>64</v>
      </c>
    </row>
    <row r="620" spans="1:5" x14ac:dyDescent="0.25">
      <c r="A620" s="91">
        <v>18.410958904109588</v>
      </c>
      <c r="B620" s="95" t="s">
        <v>115</v>
      </c>
      <c r="C620" s="92">
        <v>52527</v>
      </c>
      <c r="D620" s="93">
        <v>4.7019999999999999E-2</v>
      </c>
      <c r="E620" s="94" t="s">
        <v>64</v>
      </c>
    </row>
    <row r="621" spans="1:5" x14ac:dyDescent="0.25">
      <c r="A621" s="91">
        <v>18.495890410958904</v>
      </c>
      <c r="B621" s="95" t="s">
        <v>84</v>
      </c>
      <c r="C621" s="92">
        <v>52558</v>
      </c>
      <c r="D621" s="93">
        <v>4.4999999999999998E-2</v>
      </c>
      <c r="E621" s="94" t="s">
        <v>64</v>
      </c>
    </row>
    <row r="622" spans="1:5" x14ac:dyDescent="0.25">
      <c r="A622" s="91">
        <v>18.926027397260274</v>
      </c>
      <c r="B622" s="95" t="s">
        <v>115</v>
      </c>
      <c r="C622" s="92">
        <v>52715</v>
      </c>
      <c r="D622" s="93">
        <v>4.2889999999999998E-2</v>
      </c>
      <c r="E622" s="94" t="s">
        <v>64</v>
      </c>
    </row>
    <row r="623" spans="1:5" x14ac:dyDescent="0.25">
      <c r="A623" s="91">
        <v>19.021917808219179</v>
      </c>
      <c r="B623" s="95" t="s">
        <v>84</v>
      </c>
      <c r="C623" s="92">
        <v>52750</v>
      </c>
      <c r="D623" s="93">
        <v>4.2000000000000003E-2</v>
      </c>
      <c r="E623" s="94" t="s">
        <v>64</v>
      </c>
    </row>
    <row r="624" spans="1:5" x14ac:dyDescent="0.25">
      <c r="A624" s="91">
        <v>19.032876712328768</v>
      </c>
      <c r="B624" s="95" t="s">
        <v>70</v>
      </c>
      <c r="C624" s="92">
        <v>52754</v>
      </c>
      <c r="D624" s="93">
        <v>4.1700000000000001E-2</v>
      </c>
      <c r="E624" s="94" t="s">
        <v>64</v>
      </c>
    </row>
    <row r="625" spans="1:5" x14ac:dyDescent="0.25">
      <c r="A625" s="91">
        <v>19.098630136986301</v>
      </c>
      <c r="B625" s="95" t="s">
        <v>99</v>
      </c>
      <c r="C625" s="92">
        <v>52778</v>
      </c>
      <c r="D625" s="93">
        <v>5.6070000000000002E-2</v>
      </c>
      <c r="E625" s="94" t="s">
        <v>64</v>
      </c>
    </row>
    <row r="626" spans="1:5" x14ac:dyDescent="0.25">
      <c r="A626" s="91">
        <v>19.158904109589042</v>
      </c>
      <c r="B626" s="95" t="s">
        <v>79</v>
      </c>
      <c r="C626" s="92">
        <v>52800</v>
      </c>
      <c r="D626" s="93">
        <v>4.0500000000000001E-2</v>
      </c>
      <c r="E626" s="94" t="s">
        <v>64</v>
      </c>
    </row>
    <row r="627" spans="1:5" x14ac:dyDescent="0.25">
      <c r="A627" s="91">
        <v>19.243835616438357</v>
      </c>
      <c r="B627" s="95" t="s">
        <v>84</v>
      </c>
      <c r="C627" s="92">
        <v>52831</v>
      </c>
      <c r="D627" s="93">
        <v>0.04</v>
      </c>
      <c r="E627" s="94" t="s">
        <v>64</v>
      </c>
    </row>
    <row r="628" spans="1:5" x14ac:dyDescent="0.25">
      <c r="A628" s="91">
        <v>19.273972602739725</v>
      </c>
      <c r="B628" s="95" t="s">
        <v>105</v>
      </c>
      <c r="C628" s="92">
        <v>52842</v>
      </c>
      <c r="D628" s="93">
        <v>4.0849999999999997E-2</v>
      </c>
      <c r="E628" s="94" t="s">
        <v>64</v>
      </c>
    </row>
    <row r="629" spans="1:5" x14ac:dyDescent="0.25">
      <c r="A629" s="91">
        <v>19.290410958904111</v>
      </c>
      <c r="B629" s="95" t="s">
        <v>97</v>
      </c>
      <c r="C629" s="92">
        <v>52848</v>
      </c>
      <c r="D629" s="93">
        <v>3.6499999999999998E-2</v>
      </c>
      <c r="E629" s="94" t="s">
        <v>64</v>
      </c>
    </row>
    <row r="630" spans="1:5" x14ac:dyDescent="0.25">
      <c r="A630" s="91">
        <v>19.312328767123287</v>
      </c>
      <c r="B630" s="95" t="s">
        <v>86</v>
      </c>
      <c r="C630" s="92">
        <v>52856</v>
      </c>
      <c r="D630" s="93">
        <v>4.0800000000000003E-2</v>
      </c>
      <c r="E630" s="94" t="s">
        <v>64</v>
      </c>
    </row>
    <row r="631" spans="1:5" x14ac:dyDescent="0.25">
      <c r="A631" s="91">
        <v>19.347945205479451</v>
      </c>
      <c r="B631" s="95" t="s">
        <v>116</v>
      </c>
      <c r="C631" s="92">
        <v>52869</v>
      </c>
      <c r="D631" s="93">
        <v>4.1100000000000005E-2</v>
      </c>
      <c r="E631" s="94" t="s">
        <v>64</v>
      </c>
    </row>
    <row r="632" spans="1:5" x14ac:dyDescent="0.25">
      <c r="A632" s="91">
        <v>19.493150684931507</v>
      </c>
      <c r="B632" s="95" t="s">
        <v>83</v>
      </c>
      <c r="C632" s="92">
        <v>52922</v>
      </c>
      <c r="D632" s="93">
        <v>4.054E-2</v>
      </c>
      <c r="E632" s="94" t="s">
        <v>64</v>
      </c>
    </row>
    <row r="633" spans="1:5" x14ac:dyDescent="0.25">
      <c r="A633" s="91">
        <v>19.693150684931506</v>
      </c>
      <c r="B633" s="95" t="s">
        <v>122</v>
      </c>
      <c r="C633" s="92">
        <v>52995</v>
      </c>
      <c r="D633" s="93">
        <v>3.6389999999999999E-2</v>
      </c>
      <c r="E633" s="94" t="s">
        <v>64</v>
      </c>
    </row>
    <row r="634" spans="1:5" x14ac:dyDescent="0.25">
      <c r="A634" s="91">
        <v>19.838356164383562</v>
      </c>
      <c r="B634" s="95" t="s">
        <v>97</v>
      </c>
      <c r="C634" s="92">
        <v>53048</v>
      </c>
      <c r="D634" s="93">
        <v>3.3000000000000002E-2</v>
      </c>
      <c r="E634" s="94" t="s">
        <v>64</v>
      </c>
    </row>
    <row r="635" spans="1:5" x14ac:dyDescent="0.25">
      <c r="A635" s="91">
        <v>19.849315068493151</v>
      </c>
      <c r="B635" s="95" t="s">
        <v>96</v>
      </c>
      <c r="C635" s="92">
        <v>53052</v>
      </c>
      <c r="D635" s="93">
        <v>3.3000000000000002E-2</v>
      </c>
      <c r="E635" s="94" t="s">
        <v>64</v>
      </c>
    </row>
    <row r="636" spans="1:5" x14ac:dyDescent="0.25">
      <c r="A636" s="91">
        <v>19.884931506849316</v>
      </c>
      <c r="B636" s="95" t="s">
        <v>76</v>
      </c>
      <c r="C636" s="92">
        <v>53065</v>
      </c>
      <c r="D636" s="93">
        <v>3.3750000000000002E-2</v>
      </c>
      <c r="E636" s="94" t="s">
        <v>64</v>
      </c>
    </row>
    <row r="637" spans="1:5" x14ac:dyDescent="0.25">
      <c r="A637" s="91">
        <v>20.049315068493151</v>
      </c>
      <c r="B637" s="95" t="s">
        <v>114</v>
      </c>
      <c r="C637" s="92">
        <v>53125</v>
      </c>
      <c r="D637" s="93">
        <v>3.918E-2</v>
      </c>
      <c r="E637" s="94" t="s">
        <v>64</v>
      </c>
    </row>
    <row r="638" spans="1:5" x14ac:dyDescent="0.25">
      <c r="A638" s="91">
        <v>20.098630136986301</v>
      </c>
      <c r="B638" s="95" t="s">
        <v>83</v>
      </c>
      <c r="C638" s="92">
        <v>53143</v>
      </c>
      <c r="D638" s="93">
        <v>4.0899999999999999E-2</v>
      </c>
      <c r="E638" s="94" t="s">
        <v>64</v>
      </c>
    </row>
    <row r="639" spans="1:5" x14ac:dyDescent="0.25">
      <c r="A639" s="91">
        <v>20.172602739726027</v>
      </c>
      <c r="B639" s="95" t="s">
        <v>105</v>
      </c>
      <c r="C639" s="92">
        <v>53170</v>
      </c>
      <c r="D639" s="93">
        <v>3.9640000000000002E-2</v>
      </c>
      <c r="E639" s="94" t="s">
        <v>64</v>
      </c>
    </row>
    <row r="640" spans="1:5" x14ac:dyDescent="0.25">
      <c r="A640" s="91">
        <v>20.175342465753424</v>
      </c>
      <c r="B640" s="95" t="s">
        <v>86</v>
      </c>
      <c r="C640" s="92">
        <v>53171</v>
      </c>
      <c r="D640" s="93">
        <v>3.5499999999999997E-2</v>
      </c>
      <c r="E640" s="94" t="s">
        <v>64</v>
      </c>
    </row>
    <row r="641" spans="1:5" x14ac:dyDescent="0.25">
      <c r="A641" s="91">
        <v>20.328767123287673</v>
      </c>
      <c r="B641" s="95" t="s">
        <v>116</v>
      </c>
      <c r="C641" s="92">
        <v>53227</v>
      </c>
      <c r="D641" s="93">
        <v>4.2699999999999995E-2</v>
      </c>
      <c r="E641" s="94" t="s">
        <v>64</v>
      </c>
    </row>
    <row r="642" spans="1:5" x14ac:dyDescent="0.25">
      <c r="A642" s="91">
        <v>20.328767123287673</v>
      </c>
      <c r="B642" s="95" t="s">
        <v>106</v>
      </c>
      <c r="C642" s="92">
        <v>53227</v>
      </c>
      <c r="D642" s="93">
        <v>3.95E-2</v>
      </c>
      <c r="E642" s="94" t="s">
        <v>64</v>
      </c>
    </row>
    <row r="643" spans="1:5" x14ac:dyDescent="0.25">
      <c r="A643" s="91">
        <v>20.75068493150685</v>
      </c>
      <c r="B643" s="95" t="s">
        <v>70</v>
      </c>
      <c r="C643" s="92">
        <v>53381</v>
      </c>
      <c r="D643" s="93">
        <v>3.9100000000000003E-2</v>
      </c>
      <c r="E643" s="94" t="s">
        <v>64</v>
      </c>
    </row>
    <row r="644" spans="1:5" x14ac:dyDescent="0.25">
      <c r="A644" s="91">
        <v>20.75068493150685</v>
      </c>
      <c r="B644" s="95" t="s">
        <v>92</v>
      </c>
      <c r="C644" s="92">
        <v>53381</v>
      </c>
      <c r="D644" s="93">
        <v>4.1759999999999999E-2</v>
      </c>
      <c r="E644" s="94" t="s">
        <v>64</v>
      </c>
    </row>
    <row r="645" spans="1:5" x14ac:dyDescent="0.25">
      <c r="A645" s="91">
        <v>20.873972602739727</v>
      </c>
      <c r="B645" s="95" t="s">
        <v>76</v>
      </c>
      <c r="C645" s="92">
        <v>53426</v>
      </c>
      <c r="D645" s="93">
        <v>3.6699999999999997E-2</v>
      </c>
      <c r="E645" s="94" t="s">
        <v>64</v>
      </c>
    </row>
    <row r="646" spans="1:5" x14ac:dyDescent="0.25">
      <c r="A646" s="91">
        <v>20.961643835616439</v>
      </c>
      <c r="B646" s="95" t="s">
        <v>97</v>
      </c>
      <c r="C646" s="92">
        <v>53458</v>
      </c>
      <c r="D646" s="93">
        <v>3.8300000000000001E-2</v>
      </c>
      <c r="E646" s="94" t="s">
        <v>64</v>
      </c>
    </row>
    <row r="647" spans="1:5" x14ac:dyDescent="0.25">
      <c r="A647" s="91">
        <v>21.019178082191782</v>
      </c>
      <c r="B647" s="95" t="s">
        <v>84</v>
      </c>
      <c r="C647" s="92">
        <v>53479</v>
      </c>
      <c r="D647" s="93">
        <v>3.7999999999999999E-2</v>
      </c>
      <c r="E647" s="94" t="s">
        <v>64</v>
      </c>
    </row>
    <row r="648" spans="1:5" x14ac:dyDescent="0.25">
      <c r="A648" s="91">
        <v>21.326027397260273</v>
      </c>
      <c r="B648" s="95" t="s">
        <v>116</v>
      </c>
      <c r="C648" s="92">
        <v>53591</v>
      </c>
      <c r="D648" s="93">
        <v>3.3399999999999999E-2</v>
      </c>
      <c r="E648" s="94" t="s">
        <v>64</v>
      </c>
    </row>
    <row r="649" spans="1:5" x14ac:dyDescent="0.25">
      <c r="A649" s="91">
        <v>21.375342465753423</v>
      </c>
      <c r="B649" s="95" t="s">
        <v>96</v>
      </c>
      <c r="C649" s="92">
        <v>53609</v>
      </c>
      <c r="D649" s="93">
        <v>3.2799999999999996E-2</v>
      </c>
      <c r="E649" s="94" t="s">
        <v>64</v>
      </c>
    </row>
    <row r="650" spans="1:5" x14ac:dyDescent="0.25">
      <c r="A650" s="91">
        <v>21.402739726027399</v>
      </c>
      <c r="B650" s="95" t="s">
        <v>70</v>
      </c>
      <c r="C650" s="92">
        <v>53619</v>
      </c>
      <c r="D650" s="93">
        <v>0.05</v>
      </c>
      <c r="E650" s="94" t="s">
        <v>64</v>
      </c>
    </row>
    <row r="651" spans="1:5" x14ac:dyDescent="0.25">
      <c r="A651" s="91">
        <v>21.487671232876714</v>
      </c>
      <c r="B651" s="95" t="s">
        <v>105</v>
      </c>
      <c r="C651" s="92">
        <v>53650</v>
      </c>
      <c r="D651" s="93">
        <v>3.7629999999999997E-2</v>
      </c>
      <c r="E651" s="94" t="s">
        <v>64</v>
      </c>
    </row>
    <row r="652" spans="1:5" x14ac:dyDescent="0.25">
      <c r="A652" s="91">
        <v>21.526027397260275</v>
      </c>
      <c r="B652" s="95" t="s">
        <v>83</v>
      </c>
      <c r="C652" s="92">
        <v>53664</v>
      </c>
      <c r="D652" s="93">
        <v>3.7170000000000002E-2</v>
      </c>
      <c r="E652" s="94" t="s">
        <v>64</v>
      </c>
    </row>
    <row r="653" spans="1:5" x14ac:dyDescent="0.25">
      <c r="A653" s="91">
        <v>21.610958904109587</v>
      </c>
      <c r="B653" s="95" t="s">
        <v>116</v>
      </c>
      <c r="C653" s="92">
        <v>53695</v>
      </c>
      <c r="D653" s="93">
        <v>4.99E-2</v>
      </c>
      <c r="E653" s="94" t="s">
        <v>64</v>
      </c>
    </row>
    <row r="654" spans="1:5" x14ac:dyDescent="0.25">
      <c r="A654" s="91">
        <v>21.671232876712327</v>
      </c>
      <c r="B654" s="95" t="s">
        <v>94</v>
      </c>
      <c r="C654" s="92">
        <v>53717</v>
      </c>
      <c r="D654" s="93">
        <v>4.5599999999999995E-2</v>
      </c>
      <c r="E654" s="94" t="s">
        <v>64</v>
      </c>
    </row>
    <row r="655" spans="1:5" x14ac:dyDescent="0.25">
      <c r="A655" s="91">
        <v>21.687671232876713</v>
      </c>
      <c r="B655" s="95" t="s">
        <v>119</v>
      </c>
      <c r="C655" s="92">
        <v>53723</v>
      </c>
      <c r="D655" s="93">
        <v>4.8099999999999997E-2</v>
      </c>
      <c r="E655" s="94" t="s">
        <v>64</v>
      </c>
    </row>
    <row r="656" spans="1:5" x14ac:dyDescent="0.25">
      <c r="A656" s="91">
        <v>21.780821917808218</v>
      </c>
      <c r="B656" s="95" t="s">
        <v>76</v>
      </c>
      <c r="C656" s="92">
        <v>53757</v>
      </c>
      <c r="D656" s="93">
        <v>3.78E-2</v>
      </c>
      <c r="E656" s="94" t="s">
        <v>64</v>
      </c>
    </row>
    <row r="657" spans="1:5" x14ac:dyDescent="0.25">
      <c r="A657" s="91">
        <v>21.846575342465755</v>
      </c>
      <c r="B657" s="95" t="s">
        <v>99</v>
      </c>
      <c r="C657" s="92">
        <v>53781</v>
      </c>
      <c r="D657" s="93">
        <v>5.6059999999999999E-2</v>
      </c>
      <c r="E657" s="94" t="s">
        <v>64</v>
      </c>
    </row>
    <row r="658" spans="1:5" x14ac:dyDescent="0.25">
      <c r="A658" s="91">
        <v>21.915068493150685</v>
      </c>
      <c r="B658" s="95" t="s">
        <v>114</v>
      </c>
      <c r="C658" s="92">
        <v>53806</v>
      </c>
      <c r="D658" s="93">
        <v>3.3599999999999998E-2</v>
      </c>
      <c r="E658" s="94" t="s">
        <v>64</v>
      </c>
    </row>
    <row r="659" spans="1:5" x14ac:dyDescent="0.25">
      <c r="A659" s="91">
        <v>21.975342465753425</v>
      </c>
      <c r="B659" s="95" t="s">
        <v>96</v>
      </c>
      <c r="C659" s="92">
        <v>53828</v>
      </c>
      <c r="D659" s="93">
        <v>3.5299999999999998E-2</v>
      </c>
      <c r="E659" s="94" t="s">
        <v>64</v>
      </c>
    </row>
    <row r="660" spans="1:5" x14ac:dyDescent="0.25">
      <c r="A660" s="91">
        <v>21.989041095890411</v>
      </c>
      <c r="B660" s="95" t="s">
        <v>97</v>
      </c>
      <c r="C660" s="92">
        <v>53833</v>
      </c>
      <c r="D660" s="93">
        <v>3.6000000000000004E-2</v>
      </c>
      <c r="E660" s="94" t="s">
        <v>64</v>
      </c>
    </row>
    <row r="661" spans="1:5" x14ac:dyDescent="0.25">
      <c r="A661" s="91">
        <v>22.186301369863013</v>
      </c>
      <c r="B661" s="95" t="s">
        <v>106</v>
      </c>
      <c r="C661" s="92">
        <v>53905</v>
      </c>
      <c r="D661" s="93">
        <v>3.6000000000000004E-2</v>
      </c>
      <c r="E661" s="94" t="s">
        <v>64</v>
      </c>
    </row>
    <row r="662" spans="1:5" x14ac:dyDescent="0.25">
      <c r="A662" s="91">
        <v>22.293150684931508</v>
      </c>
      <c r="B662" s="95" t="s">
        <v>116</v>
      </c>
      <c r="C662" s="92">
        <v>53944</v>
      </c>
      <c r="D662" s="93">
        <v>3.6720000000000003E-2</v>
      </c>
      <c r="E662" s="94" t="s">
        <v>64</v>
      </c>
    </row>
    <row r="663" spans="1:5" x14ac:dyDescent="0.25">
      <c r="A663" s="91">
        <v>22.350684931506848</v>
      </c>
      <c r="B663" s="95" t="s">
        <v>112</v>
      </c>
      <c r="C663" s="92">
        <v>53965</v>
      </c>
      <c r="D663" s="93">
        <v>3.6589999999999998E-2</v>
      </c>
      <c r="E663" s="94" t="s">
        <v>64</v>
      </c>
    </row>
    <row r="664" spans="1:5" x14ac:dyDescent="0.25">
      <c r="A664" s="91">
        <v>22.432876712328767</v>
      </c>
      <c r="B664" s="95" t="s">
        <v>76</v>
      </c>
      <c r="C664" s="92">
        <v>53995</v>
      </c>
      <c r="D664" s="93">
        <v>3.6900000000000002E-2</v>
      </c>
      <c r="E664" s="94" t="s">
        <v>64</v>
      </c>
    </row>
    <row r="665" spans="1:5" x14ac:dyDescent="0.25">
      <c r="A665" s="91">
        <v>22.484931506849314</v>
      </c>
      <c r="B665" s="95" t="s">
        <v>70</v>
      </c>
      <c r="C665" s="92">
        <v>54014</v>
      </c>
      <c r="D665" s="93">
        <v>3.7200000000000004E-2</v>
      </c>
      <c r="E665" s="94" t="s">
        <v>64</v>
      </c>
    </row>
    <row r="666" spans="1:5" x14ac:dyDescent="0.25">
      <c r="A666" s="91">
        <v>22.495890410958904</v>
      </c>
      <c r="B666" s="95" t="s">
        <v>105</v>
      </c>
      <c r="C666" s="92">
        <v>54018</v>
      </c>
      <c r="D666" s="93">
        <v>3.5479999999999998E-2</v>
      </c>
      <c r="E666" s="94" t="s">
        <v>64</v>
      </c>
    </row>
    <row r="667" spans="1:5" x14ac:dyDescent="0.25">
      <c r="A667" s="91">
        <v>22.495890410958904</v>
      </c>
      <c r="B667" s="95" t="s">
        <v>84</v>
      </c>
      <c r="C667" s="92">
        <v>54018</v>
      </c>
      <c r="D667" s="93">
        <v>3.5900000000000001E-2</v>
      </c>
      <c r="E667" s="94" t="s">
        <v>64</v>
      </c>
    </row>
    <row r="668" spans="1:5" x14ac:dyDescent="0.25">
      <c r="A668" s="91">
        <v>22.509589041095889</v>
      </c>
      <c r="B668" s="95" t="s">
        <v>108</v>
      </c>
      <c r="C668" s="92">
        <v>54023</v>
      </c>
      <c r="D668" s="93">
        <v>3.5539999999999995E-2</v>
      </c>
      <c r="E668" s="94" t="s">
        <v>64</v>
      </c>
    </row>
    <row r="669" spans="1:5" x14ac:dyDescent="0.25">
      <c r="A669" s="91">
        <v>22.515068493150686</v>
      </c>
      <c r="B669" s="95" t="s">
        <v>84</v>
      </c>
      <c r="C669" s="92">
        <v>54025</v>
      </c>
      <c r="D669" s="93">
        <v>3.5099999999999999E-2</v>
      </c>
      <c r="E669" s="94" t="s">
        <v>64</v>
      </c>
    </row>
    <row r="670" spans="1:5" x14ac:dyDescent="0.25">
      <c r="A670" s="91">
        <v>22.542465753424658</v>
      </c>
      <c r="B670" s="95" t="s">
        <v>94</v>
      </c>
      <c r="C670" s="92">
        <v>54035</v>
      </c>
      <c r="D670" s="93">
        <v>4.1149999999999999E-2</v>
      </c>
      <c r="E670" s="94" t="s">
        <v>64</v>
      </c>
    </row>
    <row r="671" spans="1:5" x14ac:dyDescent="0.25">
      <c r="A671" s="91">
        <v>22.764383561643836</v>
      </c>
      <c r="B671" s="95" t="s">
        <v>86</v>
      </c>
      <c r="C671" s="92">
        <v>54116</v>
      </c>
      <c r="D671" s="93">
        <v>3.4849999999999999E-2</v>
      </c>
      <c r="E671" s="94" t="s">
        <v>64</v>
      </c>
    </row>
    <row r="672" spans="1:5" x14ac:dyDescent="0.25">
      <c r="A672" s="91">
        <v>22.964383561643835</v>
      </c>
      <c r="B672" s="95" t="s">
        <v>97</v>
      </c>
      <c r="C672" s="92">
        <v>54189</v>
      </c>
      <c r="D672" s="93">
        <v>3.7200000000000004E-2</v>
      </c>
      <c r="E672" s="94" t="s">
        <v>64</v>
      </c>
    </row>
    <row r="673" spans="1:5" x14ac:dyDescent="0.25">
      <c r="A673" s="91">
        <v>23.079452054794519</v>
      </c>
      <c r="B673" s="95" t="s">
        <v>78</v>
      </c>
      <c r="C673" s="92">
        <v>54231</v>
      </c>
      <c r="D673" s="93">
        <v>3.8379999999999997E-2</v>
      </c>
      <c r="E673" s="94" t="s">
        <v>64</v>
      </c>
    </row>
    <row r="674" spans="1:5" x14ac:dyDescent="0.25">
      <c r="A674" s="91">
        <v>23.136986301369863</v>
      </c>
      <c r="B674" s="95" t="s">
        <v>94</v>
      </c>
      <c r="C674" s="92">
        <v>54252</v>
      </c>
      <c r="D674" s="93">
        <v>4.1740000000000006E-2</v>
      </c>
      <c r="E674" s="94" t="s">
        <v>64</v>
      </c>
    </row>
    <row r="675" spans="1:5" x14ac:dyDescent="0.25">
      <c r="A675" s="91">
        <v>23.175342465753424</v>
      </c>
      <c r="B675" s="95" t="s">
        <v>119</v>
      </c>
      <c r="C675" s="92">
        <v>54266</v>
      </c>
      <c r="D675" s="93">
        <v>4.4549999999999999E-2</v>
      </c>
      <c r="E675" s="94" t="s">
        <v>64</v>
      </c>
    </row>
    <row r="676" spans="1:5" x14ac:dyDescent="0.25">
      <c r="A676" s="91">
        <v>23.186301369863013</v>
      </c>
      <c r="B676" s="95" t="s">
        <v>106</v>
      </c>
      <c r="C676" s="92">
        <v>54270</v>
      </c>
      <c r="D676" s="93">
        <v>3.6000000000000004E-2</v>
      </c>
      <c r="E676" s="94" t="s">
        <v>64</v>
      </c>
    </row>
    <row r="677" spans="1:5" x14ac:dyDescent="0.25">
      <c r="A677" s="91">
        <v>23.32054794520548</v>
      </c>
      <c r="B677" s="95" t="s">
        <v>116</v>
      </c>
      <c r="C677" s="92">
        <v>54319</v>
      </c>
      <c r="D677" s="93">
        <v>3.7339999999999998E-2</v>
      </c>
      <c r="E677" s="94" t="s">
        <v>64</v>
      </c>
    </row>
    <row r="678" spans="1:5" x14ac:dyDescent="0.25">
      <c r="A678" s="91">
        <v>23.5013698630137</v>
      </c>
      <c r="B678" s="95" t="s">
        <v>105</v>
      </c>
      <c r="C678" s="92">
        <v>54385</v>
      </c>
      <c r="D678" s="93">
        <v>3.95E-2</v>
      </c>
      <c r="E678" s="94" t="s">
        <v>64</v>
      </c>
    </row>
    <row r="679" spans="1:5" x14ac:dyDescent="0.25">
      <c r="A679" s="91">
        <v>23.509589041095889</v>
      </c>
      <c r="B679" s="95" t="s">
        <v>108</v>
      </c>
      <c r="C679" s="92">
        <v>54388</v>
      </c>
      <c r="D679" s="93">
        <v>3.9489999999999997E-2</v>
      </c>
      <c r="E679" s="94" t="s">
        <v>64</v>
      </c>
    </row>
    <row r="680" spans="1:5" x14ac:dyDescent="0.25">
      <c r="A680" s="91">
        <v>23.539726027397261</v>
      </c>
      <c r="B680" s="95" t="s">
        <v>76</v>
      </c>
      <c r="C680" s="92">
        <v>54399</v>
      </c>
      <c r="D680" s="93">
        <v>3.85E-2</v>
      </c>
      <c r="E680" s="94" t="s">
        <v>64</v>
      </c>
    </row>
    <row r="681" spans="1:5" x14ac:dyDescent="0.25">
      <c r="A681" s="91">
        <v>23.654794520547945</v>
      </c>
      <c r="B681" s="95" t="s">
        <v>78</v>
      </c>
      <c r="C681" s="92">
        <v>54441</v>
      </c>
      <c r="D681" s="93">
        <v>4.2480000000000004E-2</v>
      </c>
      <c r="E681" s="94" t="s">
        <v>64</v>
      </c>
    </row>
    <row r="682" spans="1:5" x14ac:dyDescent="0.25">
      <c r="A682" s="91">
        <v>23.712328767123289</v>
      </c>
      <c r="B682" s="95" t="s">
        <v>106</v>
      </c>
      <c r="C682" s="92">
        <v>54462</v>
      </c>
      <c r="D682" s="93">
        <v>3.6000000000000004E-2</v>
      </c>
      <c r="E682" s="94" t="s">
        <v>64</v>
      </c>
    </row>
    <row r="683" spans="1:5" x14ac:dyDescent="0.25">
      <c r="A683" s="91">
        <v>23.789041095890411</v>
      </c>
      <c r="B683" s="95" t="s">
        <v>97</v>
      </c>
      <c r="C683" s="92">
        <v>54490</v>
      </c>
      <c r="D683" s="93">
        <v>3.6699999999999997E-2</v>
      </c>
      <c r="E683" s="94" t="s">
        <v>64</v>
      </c>
    </row>
    <row r="684" spans="1:5" x14ac:dyDescent="0.25">
      <c r="A684" s="91">
        <v>23.884931506849316</v>
      </c>
      <c r="B684" s="95" t="s">
        <v>98</v>
      </c>
      <c r="C684" s="92">
        <v>54525</v>
      </c>
      <c r="D684" s="93">
        <v>3.458E-2</v>
      </c>
      <c r="E684" s="94" t="s">
        <v>64</v>
      </c>
    </row>
    <row r="685" spans="1:5" x14ac:dyDescent="0.25">
      <c r="A685" s="91">
        <v>24.087671232876712</v>
      </c>
      <c r="B685" s="95" t="s">
        <v>70</v>
      </c>
      <c r="C685" s="92">
        <v>54599</v>
      </c>
      <c r="D685" s="93">
        <v>3.6299999999999999E-2</v>
      </c>
      <c r="E685" s="94" t="s">
        <v>64</v>
      </c>
    </row>
    <row r="686" spans="1:5" x14ac:dyDescent="0.25">
      <c r="A686" s="91">
        <v>24.123287671232877</v>
      </c>
      <c r="B686" s="95" t="s">
        <v>108</v>
      </c>
      <c r="C686" s="92">
        <v>54612</v>
      </c>
      <c r="D686" s="93">
        <v>3.1059999999999997E-2</v>
      </c>
      <c r="E686" s="94" t="s">
        <v>64</v>
      </c>
    </row>
    <row r="687" spans="1:5" x14ac:dyDescent="0.25">
      <c r="A687" s="91">
        <v>24.186301369863013</v>
      </c>
      <c r="B687" s="95" t="s">
        <v>123</v>
      </c>
      <c r="C687" s="92">
        <v>54635</v>
      </c>
      <c r="D687" s="93">
        <v>4.156E-2</v>
      </c>
      <c r="E687" s="94" t="s">
        <v>64</v>
      </c>
    </row>
    <row r="688" spans="1:5" x14ac:dyDescent="0.25">
      <c r="A688" s="91">
        <v>24.210958904109589</v>
      </c>
      <c r="B688" s="95" t="s">
        <v>84</v>
      </c>
      <c r="C688" s="92">
        <v>54644</v>
      </c>
      <c r="D688" s="93">
        <v>3.0099999999999998E-2</v>
      </c>
      <c r="E688" s="94" t="s">
        <v>64</v>
      </c>
    </row>
    <row r="689" spans="1:5" x14ac:dyDescent="0.25">
      <c r="A689" s="91">
        <v>24.210958904109589</v>
      </c>
      <c r="B689" s="95" t="s">
        <v>76</v>
      </c>
      <c r="C689" s="92">
        <v>54644</v>
      </c>
      <c r="D689" s="93">
        <v>2.8199999999999999E-2</v>
      </c>
      <c r="E689" s="94" t="s">
        <v>64</v>
      </c>
    </row>
    <row r="690" spans="1:5" x14ac:dyDescent="0.25">
      <c r="A690" s="91">
        <v>24.290410958904111</v>
      </c>
      <c r="B690" s="95" t="s">
        <v>105</v>
      </c>
      <c r="C690" s="92">
        <v>54673</v>
      </c>
      <c r="D690" s="93">
        <v>2.963E-2</v>
      </c>
      <c r="E690" s="94" t="s">
        <v>64</v>
      </c>
    </row>
    <row r="691" spans="1:5" x14ac:dyDescent="0.25">
      <c r="A691" s="91">
        <v>24.394520547945206</v>
      </c>
      <c r="B691" s="95" t="s">
        <v>115</v>
      </c>
      <c r="C691" s="92">
        <v>54711</v>
      </c>
      <c r="D691" s="93">
        <v>2.794E-2</v>
      </c>
      <c r="E691" s="94" t="s">
        <v>64</v>
      </c>
    </row>
    <row r="692" spans="1:5" x14ac:dyDescent="0.25">
      <c r="A692" s="91">
        <v>24.547945205479451</v>
      </c>
      <c r="B692" s="95" t="s">
        <v>86</v>
      </c>
      <c r="C692" s="92">
        <v>54767</v>
      </c>
      <c r="D692" s="93">
        <v>2.9900000000000003E-2</v>
      </c>
      <c r="E692" s="94" t="s">
        <v>64</v>
      </c>
    </row>
    <row r="693" spans="1:5" x14ac:dyDescent="0.25">
      <c r="A693" s="91">
        <v>24.712328767123289</v>
      </c>
      <c r="B693" s="95" t="s">
        <v>106</v>
      </c>
      <c r="C693" s="92">
        <v>54827</v>
      </c>
      <c r="D693" s="93">
        <v>3.0499999999999999E-2</v>
      </c>
      <c r="E693" s="94" t="s">
        <v>64</v>
      </c>
    </row>
    <row r="694" spans="1:5" x14ac:dyDescent="0.25">
      <c r="A694" s="91">
        <v>24.767123287671232</v>
      </c>
      <c r="B694" s="95" t="s">
        <v>70</v>
      </c>
      <c r="C694" s="92">
        <v>54847</v>
      </c>
      <c r="D694" s="93">
        <v>2.7099999999999999E-2</v>
      </c>
      <c r="E694" s="94" t="s">
        <v>64</v>
      </c>
    </row>
    <row r="695" spans="1:5" x14ac:dyDescent="0.25">
      <c r="A695" s="91">
        <v>24.786301369863015</v>
      </c>
      <c r="B695" s="95" t="s">
        <v>97</v>
      </c>
      <c r="C695" s="92">
        <v>54854</v>
      </c>
      <c r="D695" s="93">
        <v>2.8399999999999998E-2</v>
      </c>
      <c r="E695" s="94" t="s">
        <v>64</v>
      </c>
    </row>
    <row r="696" spans="1:5" x14ac:dyDescent="0.25">
      <c r="A696" s="91">
        <v>24.824657534246576</v>
      </c>
      <c r="B696" s="95" t="s">
        <v>94</v>
      </c>
      <c r="C696" s="92">
        <v>54868</v>
      </c>
      <c r="D696" s="93">
        <v>4.2060000000000007E-2</v>
      </c>
      <c r="E696" s="94" t="s">
        <v>64</v>
      </c>
    </row>
    <row r="697" spans="1:5" x14ac:dyDescent="0.25">
      <c r="A697" s="91">
        <v>24.854794520547944</v>
      </c>
      <c r="B697" s="95" t="s">
        <v>84</v>
      </c>
      <c r="C697" s="92">
        <v>54879</v>
      </c>
      <c r="D697" s="93">
        <v>3.6499999999999998E-2</v>
      </c>
      <c r="E697" s="94" t="s">
        <v>64</v>
      </c>
    </row>
    <row r="698" spans="1:5" x14ac:dyDescent="0.25">
      <c r="A698" s="91">
        <v>24.865753424657534</v>
      </c>
      <c r="B698" s="95" t="s">
        <v>70</v>
      </c>
      <c r="C698" s="92">
        <v>54883</v>
      </c>
      <c r="D698" s="93">
        <v>3.6400000000000002E-2</v>
      </c>
      <c r="E698" s="94" t="s">
        <v>64</v>
      </c>
    </row>
    <row r="699" spans="1:5" x14ac:dyDescent="0.25">
      <c r="A699" s="91">
        <v>24.909589041095892</v>
      </c>
      <c r="B699" s="95" t="s">
        <v>114</v>
      </c>
      <c r="C699" s="92">
        <v>54899</v>
      </c>
      <c r="D699" s="93">
        <v>3.0299999999999997E-2</v>
      </c>
      <c r="E699" s="94" t="s">
        <v>64</v>
      </c>
    </row>
    <row r="700" spans="1:5" x14ac:dyDescent="0.25">
      <c r="A700" s="91">
        <v>24.986301369863014</v>
      </c>
      <c r="B700" s="95" t="s">
        <v>108</v>
      </c>
      <c r="C700" s="92">
        <v>54927</v>
      </c>
      <c r="D700" s="93">
        <v>2.8990000000000002E-2</v>
      </c>
      <c r="E700" s="94" t="s">
        <v>64</v>
      </c>
    </row>
    <row r="701" spans="1:5" x14ac:dyDescent="0.25">
      <c r="A701" s="91">
        <v>25.079452054794519</v>
      </c>
      <c r="B701" s="95" t="s">
        <v>124</v>
      </c>
      <c r="C701" s="92">
        <v>54961</v>
      </c>
      <c r="D701" s="93">
        <v>0.04</v>
      </c>
      <c r="E701" s="94" t="s">
        <v>64</v>
      </c>
    </row>
    <row r="702" spans="1:5" x14ac:dyDescent="0.25">
      <c r="A702" s="91">
        <v>25.123287671232877</v>
      </c>
      <c r="B702" s="95" t="s">
        <v>102</v>
      </c>
      <c r="C702" s="92">
        <v>54977</v>
      </c>
      <c r="D702" s="93">
        <v>2.981E-2</v>
      </c>
      <c r="E702" s="94" t="s">
        <v>64</v>
      </c>
    </row>
    <row r="703" spans="1:5" x14ac:dyDescent="0.25">
      <c r="A703" s="91">
        <v>25.136986301369863</v>
      </c>
      <c r="B703" s="95" t="s">
        <v>76</v>
      </c>
      <c r="C703" s="92">
        <v>54982</v>
      </c>
      <c r="D703" s="93">
        <v>2.5399999999999999E-2</v>
      </c>
      <c r="E703" s="94" t="s">
        <v>64</v>
      </c>
    </row>
    <row r="704" spans="1:5" x14ac:dyDescent="0.25">
      <c r="A704" s="91">
        <v>25.306849315068494</v>
      </c>
      <c r="B704" s="95" t="s">
        <v>78</v>
      </c>
      <c r="C704" s="92">
        <v>55044</v>
      </c>
      <c r="D704" s="93">
        <v>3.6510000000000001E-2</v>
      </c>
      <c r="E704" s="94" t="s">
        <v>64</v>
      </c>
    </row>
    <row r="705" spans="1:5" x14ac:dyDescent="0.25">
      <c r="A705" s="91">
        <v>25.347945205479451</v>
      </c>
      <c r="B705" s="95" t="s">
        <v>105</v>
      </c>
      <c r="C705" s="92">
        <v>55059</v>
      </c>
      <c r="D705" s="93">
        <v>2.6089999999999999E-2</v>
      </c>
      <c r="E705" s="94" t="s">
        <v>64</v>
      </c>
    </row>
    <row r="706" spans="1:5" x14ac:dyDescent="0.25">
      <c r="A706" s="91">
        <v>25.427397260273974</v>
      </c>
      <c r="B706" s="95" t="s">
        <v>116</v>
      </c>
      <c r="C706" s="92">
        <v>55088</v>
      </c>
      <c r="D706" s="93">
        <v>4.8000000000000001E-2</v>
      </c>
      <c r="E706" s="94" t="s">
        <v>64</v>
      </c>
    </row>
    <row r="707" spans="1:5" x14ac:dyDescent="0.25">
      <c r="A707" s="91">
        <v>25.479452054794521</v>
      </c>
      <c r="B707" s="95" t="s">
        <v>120</v>
      </c>
      <c r="C707" s="92">
        <v>55107</v>
      </c>
      <c r="D707" s="93">
        <v>4.888E-2</v>
      </c>
      <c r="E707" s="94" t="s">
        <v>64</v>
      </c>
    </row>
    <row r="708" spans="1:5" x14ac:dyDescent="0.25">
      <c r="A708" s="91">
        <v>25.487671232876714</v>
      </c>
      <c r="B708" s="95" t="s">
        <v>105</v>
      </c>
      <c r="C708" s="92">
        <v>55110</v>
      </c>
      <c r="D708" s="93">
        <v>4.947E-2</v>
      </c>
      <c r="E708" s="94" t="s">
        <v>64</v>
      </c>
    </row>
    <row r="709" spans="1:5" x14ac:dyDescent="0.25">
      <c r="A709" s="91">
        <v>25.4986301369863</v>
      </c>
      <c r="B709" s="95" t="s">
        <v>84</v>
      </c>
      <c r="C709" s="92">
        <v>55114</v>
      </c>
      <c r="D709" s="93">
        <v>4.9500000000000002E-2</v>
      </c>
      <c r="E709" s="94" t="s">
        <v>64</v>
      </c>
    </row>
    <row r="710" spans="1:5" x14ac:dyDescent="0.25">
      <c r="A710" s="91">
        <v>25.564383561643837</v>
      </c>
      <c r="B710" s="95" t="s">
        <v>72</v>
      </c>
      <c r="C710" s="92">
        <v>55138</v>
      </c>
      <c r="D710" s="93">
        <v>2.954E-2</v>
      </c>
      <c r="E710" s="94" t="s">
        <v>64</v>
      </c>
    </row>
    <row r="711" spans="1:5" x14ac:dyDescent="0.25">
      <c r="A711" s="91">
        <v>25.698630136986303</v>
      </c>
      <c r="B711" s="95" t="s">
        <v>112</v>
      </c>
      <c r="C711" s="92">
        <v>55187</v>
      </c>
      <c r="D711" s="93">
        <v>3.04E-2</v>
      </c>
      <c r="E711" s="94" t="s">
        <v>64</v>
      </c>
    </row>
    <row r="712" spans="1:5" x14ac:dyDescent="0.25">
      <c r="A712" s="91">
        <v>25.747945205479454</v>
      </c>
      <c r="B712" s="95" t="s">
        <v>78</v>
      </c>
      <c r="C712" s="92">
        <v>55205</v>
      </c>
      <c r="D712" s="93">
        <v>2.947E-2</v>
      </c>
      <c r="E712" s="94" t="s">
        <v>64</v>
      </c>
    </row>
    <row r="713" spans="1:5" x14ac:dyDescent="0.25">
      <c r="A713" s="91">
        <v>25.923287671232877</v>
      </c>
      <c r="B713" s="95" t="s">
        <v>114</v>
      </c>
      <c r="C713" s="92">
        <v>55269</v>
      </c>
      <c r="D713" s="93">
        <v>3.4409999999999996E-2</v>
      </c>
      <c r="E713" s="94" t="s">
        <v>64</v>
      </c>
    </row>
    <row r="714" spans="1:5" x14ac:dyDescent="0.25">
      <c r="A714" s="91">
        <v>25.942465753424656</v>
      </c>
      <c r="B714" s="95" t="s">
        <v>120</v>
      </c>
      <c r="C714" s="92">
        <v>55276</v>
      </c>
      <c r="D714" s="93">
        <v>3.678E-2</v>
      </c>
      <c r="E714" s="94" t="s">
        <v>64</v>
      </c>
    </row>
    <row r="715" spans="1:5" x14ac:dyDescent="0.25">
      <c r="A715" s="91">
        <v>26.021917808219179</v>
      </c>
      <c r="B715" s="95" t="s">
        <v>79</v>
      </c>
      <c r="C715" s="92">
        <v>55305</v>
      </c>
      <c r="D715" s="93">
        <v>3.7499999999999999E-2</v>
      </c>
      <c r="E715" s="94" t="s">
        <v>64</v>
      </c>
    </row>
    <row r="716" spans="1:5" x14ac:dyDescent="0.25">
      <c r="A716" s="91">
        <v>26.041095890410958</v>
      </c>
      <c r="B716" s="95" t="s">
        <v>116</v>
      </c>
      <c r="C716" s="92">
        <v>55312</v>
      </c>
      <c r="D716" s="93">
        <v>2.632E-2</v>
      </c>
      <c r="E716" s="94" t="s">
        <v>64</v>
      </c>
    </row>
    <row r="717" spans="1:5" x14ac:dyDescent="0.25">
      <c r="A717" s="91">
        <v>26.095890410958905</v>
      </c>
      <c r="B717" s="95" t="s">
        <v>108</v>
      </c>
      <c r="C717" s="92">
        <v>55332</v>
      </c>
      <c r="D717" s="93">
        <v>3.2869999999999996E-2</v>
      </c>
      <c r="E717" s="94" t="s">
        <v>64</v>
      </c>
    </row>
    <row r="718" spans="1:5" x14ac:dyDescent="0.25">
      <c r="A718" s="91">
        <v>26.284931506849315</v>
      </c>
      <c r="B718" s="95" t="s">
        <v>105</v>
      </c>
      <c r="C718" s="92">
        <v>55401</v>
      </c>
      <c r="D718" s="93">
        <v>3.1739999999999997E-2</v>
      </c>
      <c r="E718" s="94" t="s">
        <v>64</v>
      </c>
    </row>
    <row r="719" spans="1:5" x14ac:dyDescent="0.25">
      <c r="A719" s="91">
        <v>26.312328767123287</v>
      </c>
      <c r="B719" s="95" t="s">
        <v>84</v>
      </c>
      <c r="C719" s="92">
        <v>55411</v>
      </c>
      <c r="D719" s="93">
        <v>3.2000000000000001E-2</v>
      </c>
      <c r="E719" s="94" t="s">
        <v>64</v>
      </c>
    </row>
    <row r="720" spans="1:5" x14ac:dyDescent="0.25">
      <c r="A720" s="91">
        <v>26.312328767123287</v>
      </c>
      <c r="B720" s="95" t="s">
        <v>70</v>
      </c>
      <c r="C720" s="92">
        <v>55411</v>
      </c>
      <c r="D720" s="93">
        <v>3.1E-2</v>
      </c>
      <c r="E720" s="94" t="s">
        <v>64</v>
      </c>
    </row>
    <row r="721" spans="1:5" x14ac:dyDescent="0.25">
      <c r="A721" s="91">
        <v>26.367123287671234</v>
      </c>
      <c r="B721" s="95" t="s">
        <v>101</v>
      </c>
      <c r="C721" s="92">
        <v>55431</v>
      </c>
      <c r="D721" s="93">
        <v>3.15E-2</v>
      </c>
      <c r="E721" s="94" t="s">
        <v>64</v>
      </c>
    </row>
    <row r="722" spans="1:5" x14ac:dyDescent="0.25">
      <c r="A722" s="91">
        <v>26.372602739726027</v>
      </c>
      <c r="B722" s="95" t="s">
        <v>117</v>
      </c>
      <c r="C722" s="92">
        <v>55433</v>
      </c>
      <c r="D722" s="93">
        <v>3.5539999999999995E-2</v>
      </c>
      <c r="E722" s="94" t="s">
        <v>64</v>
      </c>
    </row>
    <row r="723" spans="1:5" x14ac:dyDescent="0.25">
      <c r="A723" s="91">
        <v>26.402739726027399</v>
      </c>
      <c r="B723" s="95" t="s">
        <v>86</v>
      </c>
      <c r="C723" s="92">
        <v>55444</v>
      </c>
      <c r="D723" s="93">
        <v>3.27E-2</v>
      </c>
      <c r="E723" s="94" t="s">
        <v>64</v>
      </c>
    </row>
    <row r="724" spans="1:5" x14ac:dyDescent="0.25">
      <c r="A724" s="91">
        <v>26.580821917808219</v>
      </c>
      <c r="B724" s="95" t="s">
        <v>70</v>
      </c>
      <c r="C724" s="92">
        <v>55509</v>
      </c>
      <c r="D724" s="93">
        <v>0.04</v>
      </c>
      <c r="E724" s="94" t="s">
        <v>64</v>
      </c>
    </row>
    <row r="725" spans="1:5" x14ac:dyDescent="0.25">
      <c r="A725" s="91">
        <v>26.917808219178081</v>
      </c>
      <c r="B725" s="95" t="s">
        <v>92</v>
      </c>
      <c r="C725" s="92">
        <v>55632</v>
      </c>
      <c r="D725" s="93">
        <v>4.1749999999999995E-2</v>
      </c>
      <c r="E725" s="94" t="s">
        <v>64</v>
      </c>
    </row>
    <row r="726" spans="1:5" x14ac:dyDescent="0.25">
      <c r="A726" s="91">
        <v>27.019178082191782</v>
      </c>
      <c r="B726" s="95" t="s">
        <v>116</v>
      </c>
      <c r="C726" s="92">
        <v>55669</v>
      </c>
      <c r="D726" s="93">
        <v>4.6180000000000006E-2</v>
      </c>
      <c r="E726" s="94" t="s">
        <v>64</v>
      </c>
    </row>
    <row r="727" spans="1:5" x14ac:dyDescent="0.25">
      <c r="A727" s="91">
        <v>27.030136986301368</v>
      </c>
      <c r="B727" s="95" t="s">
        <v>125</v>
      </c>
      <c r="C727" s="92">
        <v>55673</v>
      </c>
      <c r="D727" s="93">
        <v>4.8509999999999998E-2</v>
      </c>
      <c r="E727" s="94" t="s">
        <v>64</v>
      </c>
    </row>
    <row r="728" spans="1:5" x14ac:dyDescent="0.25">
      <c r="A728" s="91">
        <v>27.235616438356164</v>
      </c>
      <c r="B728" s="95" t="s">
        <v>84</v>
      </c>
      <c r="C728" s="92">
        <v>55748</v>
      </c>
      <c r="D728" s="93">
        <v>4.5499999999999999E-2</v>
      </c>
      <c r="E728" s="94" t="s">
        <v>64</v>
      </c>
    </row>
    <row r="729" spans="1:5" x14ac:dyDescent="0.25">
      <c r="A729" s="91">
        <v>27.279452054794522</v>
      </c>
      <c r="B729" s="95" t="s">
        <v>108</v>
      </c>
      <c r="C729" s="92">
        <v>55764</v>
      </c>
      <c r="D729" s="93">
        <v>4.7249999999999993E-2</v>
      </c>
      <c r="E729" s="94" t="s">
        <v>64</v>
      </c>
    </row>
    <row r="730" spans="1:5" x14ac:dyDescent="0.25">
      <c r="A730" s="91">
        <v>27.304109589041097</v>
      </c>
      <c r="B730" s="95" t="s">
        <v>97</v>
      </c>
      <c r="C730" s="92">
        <v>55773</v>
      </c>
      <c r="D730" s="93">
        <v>4.4500000000000005E-2</v>
      </c>
      <c r="E730" s="94" t="s">
        <v>64</v>
      </c>
    </row>
    <row r="731" spans="1:5" x14ac:dyDescent="0.25">
      <c r="A731" s="91">
        <v>27.304109589041097</v>
      </c>
      <c r="B731" s="95" t="s">
        <v>97</v>
      </c>
      <c r="C731" s="92">
        <v>55773</v>
      </c>
      <c r="D731" s="93">
        <v>3.9800000000000002E-2</v>
      </c>
      <c r="E731" s="94" t="s">
        <v>64</v>
      </c>
    </row>
    <row r="732" spans="1:5" x14ac:dyDescent="0.25">
      <c r="A732" s="91">
        <v>27.312328767123287</v>
      </c>
      <c r="B732" s="95" t="s">
        <v>105</v>
      </c>
      <c r="C732" s="92">
        <v>55776</v>
      </c>
      <c r="D732" s="93">
        <v>4.7729999999999995E-2</v>
      </c>
      <c r="E732" s="94" t="s">
        <v>64</v>
      </c>
    </row>
    <row r="733" spans="1:5" x14ac:dyDescent="0.25">
      <c r="A733" s="91">
        <v>27.391780821917809</v>
      </c>
      <c r="B733" s="95" t="s">
        <v>86</v>
      </c>
      <c r="C733" s="92">
        <v>55805</v>
      </c>
      <c r="D733" s="93">
        <v>4.9500000000000002E-2</v>
      </c>
      <c r="E733" s="94" t="s">
        <v>64</v>
      </c>
    </row>
    <row r="734" spans="1:5" x14ac:dyDescent="0.25">
      <c r="A734" s="91">
        <v>27.419178082191781</v>
      </c>
      <c r="B734" s="95" t="s">
        <v>116</v>
      </c>
      <c r="C734" s="92">
        <v>55815</v>
      </c>
      <c r="D734" s="93">
        <v>3.9800000000000002E-2</v>
      </c>
      <c r="E734" s="94" t="s">
        <v>64</v>
      </c>
    </row>
    <row r="735" spans="1:5" x14ac:dyDescent="0.25">
      <c r="A735" s="91">
        <v>27.479452054794521</v>
      </c>
      <c r="B735" s="95" t="s">
        <v>105</v>
      </c>
      <c r="C735" s="92">
        <v>55837</v>
      </c>
      <c r="D735" s="93">
        <v>3.857E-2</v>
      </c>
      <c r="E735" s="94" t="s">
        <v>64</v>
      </c>
    </row>
    <row r="736" spans="1:5" x14ac:dyDescent="0.25">
      <c r="A736" s="91">
        <v>27.479452054794521</v>
      </c>
      <c r="B736" s="95" t="s">
        <v>98</v>
      </c>
      <c r="C736" s="92">
        <v>55837</v>
      </c>
      <c r="D736" s="93">
        <v>5.2249999999999998E-2</v>
      </c>
      <c r="E736" s="94" t="s">
        <v>64</v>
      </c>
    </row>
    <row r="737" spans="1:5" x14ac:dyDescent="0.25">
      <c r="A737" s="91">
        <v>27.517808219178082</v>
      </c>
      <c r="B737" s="95" t="s">
        <v>76</v>
      </c>
      <c r="C737" s="92">
        <v>55851</v>
      </c>
      <c r="D737" s="93">
        <v>4.6699999999999998E-2</v>
      </c>
      <c r="E737" s="94" t="s">
        <v>64</v>
      </c>
    </row>
    <row r="738" spans="1:5" x14ac:dyDescent="0.25">
      <c r="A738" s="91">
        <v>27.682191780821917</v>
      </c>
      <c r="B738" s="95" t="s">
        <v>70</v>
      </c>
      <c r="C738" s="92">
        <v>55911</v>
      </c>
      <c r="D738" s="93">
        <v>4.4600000000000001E-2</v>
      </c>
      <c r="E738" s="94" t="s">
        <v>64</v>
      </c>
    </row>
    <row r="739" spans="1:5" x14ac:dyDescent="0.25">
      <c r="A739" s="91">
        <v>27.964383561643835</v>
      </c>
      <c r="B739" s="95" t="s">
        <v>106</v>
      </c>
      <c r="C739" s="92">
        <v>56014</v>
      </c>
      <c r="D739" s="93">
        <v>4.7E-2</v>
      </c>
      <c r="E739" s="94" t="s">
        <v>64</v>
      </c>
    </row>
    <row r="740" spans="1:5" x14ac:dyDescent="0.25">
      <c r="A740" s="91">
        <v>27.991780821917807</v>
      </c>
      <c r="B740" s="95" t="s">
        <v>72</v>
      </c>
      <c r="C740" s="92">
        <v>56024</v>
      </c>
      <c r="D740" s="93">
        <v>3.7650000000000003E-2</v>
      </c>
      <c r="E740" s="94" t="s">
        <v>64</v>
      </c>
    </row>
    <row r="741" spans="1:5" x14ac:dyDescent="0.25">
      <c r="A741" s="91">
        <v>28.008219178082193</v>
      </c>
      <c r="B741" s="95" t="s">
        <v>116</v>
      </c>
      <c r="C741" s="92">
        <v>56030</v>
      </c>
      <c r="D741" s="93">
        <v>4.8620000000000003E-2</v>
      </c>
      <c r="E741" s="94" t="s">
        <v>64</v>
      </c>
    </row>
    <row r="742" spans="1:5" x14ac:dyDescent="0.25">
      <c r="A742" s="91">
        <v>28.008219178082193</v>
      </c>
      <c r="B742" s="95" t="s">
        <v>94</v>
      </c>
      <c r="C742" s="92">
        <v>56030</v>
      </c>
      <c r="D742" s="93">
        <v>5.4260000000000003E-2</v>
      </c>
      <c r="E742" s="94" t="s">
        <v>64</v>
      </c>
    </row>
    <row r="743" spans="1:5" x14ac:dyDescent="0.25">
      <c r="A743" s="91">
        <v>28.027397260273972</v>
      </c>
      <c r="B743" s="95" t="s">
        <v>110</v>
      </c>
      <c r="C743" s="92">
        <v>56037</v>
      </c>
      <c r="D743" s="93">
        <v>4.8300000000000003E-2</v>
      </c>
      <c r="E743" s="94" t="s">
        <v>64</v>
      </c>
    </row>
    <row r="744" spans="1:5" x14ac:dyDescent="0.25">
      <c r="A744" s="91">
        <v>28.134246575342466</v>
      </c>
      <c r="B744" s="95" t="s">
        <v>83</v>
      </c>
      <c r="C744" s="92">
        <v>56076</v>
      </c>
      <c r="D744" s="93">
        <v>4.446E-2</v>
      </c>
      <c r="E744" s="94" t="s">
        <v>64</v>
      </c>
    </row>
    <row r="745" spans="1:5" x14ac:dyDescent="0.25">
      <c r="A745" s="91">
        <v>28.18904109589041</v>
      </c>
      <c r="B745" s="95" t="s">
        <v>97</v>
      </c>
      <c r="C745" s="92">
        <v>56096</v>
      </c>
      <c r="D745" s="93">
        <v>4.8600000000000004E-2</v>
      </c>
      <c r="E745" s="94" t="s">
        <v>64</v>
      </c>
    </row>
    <row r="746" spans="1:5" x14ac:dyDescent="0.25">
      <c r="A746" s="91">
        <v>28.328767123287673</v>
      </c>
      <c r="B746" s="95" t="s">
        <v>105</v>
      </c>
      <c r="C746" s="92">
        <v>56147</v>
      </c>
      <c r="D746" s="93">
        <v>5.0880000000000002E-2</v>
      </c>
      <c r="E746" s="94" t="s">
        <v>64</v>
      </c>
    </row>
    <row r="747" spans="1:5" x14ac:dyDescent="0.25">
      <c r="A747" s="91">
        <v>28.364383561643837</v>
      </c>
      <c r="B747" s="95" t="s">
        <v>108</v>
      </c>
      <c r="C747" s="92">
        <v>56160</v>
      </c>
      <c r="D747" s="93">
        <v>5.3259999999999995E-2</v>
      </c>
      <c r="E747" s="94" t="s">
        <v>64</v>
      </c>
    </row>
    <row r="748" spans="1:5" x14ac:dyDescent="0.25">
      <c r="A748" s="91">
        <v>28.372602739726027</v>
      </c>
      <c r="B748" s="95" t="s">
        <v>84</v>
      </c>
      <c r="C748" s="92">
        <v>56163</v>
      </c>
      <c r="D748" s="93">
        <v>5.67E-2</v>
      </c>
      <c r="E748" s="94" t="s">
        <v>64</v>
      </c>
    </row>
    <row r="749" spans="1:5" x14ac:dyDescent="0.25">
      <c r="A749" s="91">
        <v>28.375342465753423</v>
      </c>
      <c r="B749" s="95" t="s">
        <v>97</v>
      </c>
      <c r="C749" s="92">
        <v>56164</v>
      </c>
      <c r="D749" s="93">
        <v>4.6799999999999994E-2</v>
      </c>
      <c r="E749" s="94" t="s">
        <v>64</v>
      </c>
    </row>
    <row r="750" spans="1:5" x14ac:dyDescent="0.25">
      <c r="A750" s="91">
        <v>28.375342465753423</v>
      </c>
      <c r="B750" s="95" t="s">
        <v>117</v>
      </c>
      <c r="C750" s="92">
        <v>56164</v>
      </c>
      <c r="D750" s="93">
        <v>3.5539999999999995E-2</v>
      </c>
      <c r="E750" s="94" t="s">
        <v>64</v>
      </c>
    </row>
    <row r="751" spans="1:5" x14ac:dyDescent="0.25">
      <c r="A751" s="91">
        <v>28.460273972602739</v>
      </c>
      <c r="B751" s="95" t="s">
        <v>105</v>
      </c>
      <c r="C751" s="92">
        <v>56195</v>
      </c>
      <c r="D751" s="93">
        <v>4.5579999999999996E-2</v>
      </c>
      <c r="E751" s="94" t="s">
        <v>64</v>
      </c>
    </row>
    <row r="752" spans="1:5" x14ac:dyDescent="0.25">
      <c r="A752" s="91">
        <v>28.865753424657534</v>
      </c>
      <c r="B752" s="95" t="s">
        <v>97</v>
      </c>
      <c r="C752" s="92">
        <v>56343</v>
      </c>
      <c r="D752" s="93">
        <v>4.8899999999999999E-2</v>
      </c>
      <c r="E752" s="94" t="s">
        <v>64</v>
      </c>
    </row>
    <row r="753" spans="1:5" x14ac:dyDescent="0.25">
      <c r="A753" s="91">
        <v>28.942465753424656</v>
      </c>
      <c r="B753" s="95" t="s">
        <v>106</v>
      </c>
      <c r="C753" s="92">
        <v>56371</v>
      </c>
      <c r="D753" s="93">
        <v>5.0999999999999997E-2</v>
      </c>
      <c r="E753" s="94" t="s">
        <v>64</v>
      </c>
    </row>
    <row r="754" spans="1:5" x14ac:dyDescent="0.25">
      <c r="A754" s="91">
        <v>28.997260273972604</v>
      </c>
      <c r="B754" s="95" t="s">
        <v>83</v>
      </c>
      <c r="C754" s="92">
        <v>56391</v>
      </c>
      <c r="D754" s="93">
        <v>4.7419999999999997E-2</v>
      </c>
      <c r="E754" s="94" t="s">
        <v>64</v>
      </c>
    </row>
    <row r="755" spans="1:5" x14ac:dyDescent="0.25">
      <c r="A755" s="91">
        <v>29.010958904109589</v>
      </c>
      <c r="B755" s="95" t="s">
        <v>116</v>
      </c>
      <c r="C755" s="92">
        <v>56396</v>
      </c>
      <c r="D755" s="93">
        <v>4.897E-2</v>
      </c>
      <c r="E755" s="94" t="s">
        <v>64</v>
      </c>
    </row>
    <row r="756" spans="1:5" x14ac:dyDescent="0.25">
      <c r="A756" s="91">
        <v>29.021917808219179</v>
      </c>
      <c r="B756" s="95" t="s">
        <v>108</v>
      </c>
      <c r="C756" s="92">
        <v>56400</v>
      </c>
      <c r="D756" s="93">
        <v>4.99E-2</v>
      </c>
      <c r="E756" s="94" t="s">
        <v>64</v>
      </c>
    </row>
    <row r="757" spans="1:5" x14ac:dyDescent="0.25">
      <c r="A757" s="91">
        <v>29.024657534246575</v>
      </c>
      <c r="B757" s="95" t="s">
        <v>79</v>
      </c>
      <c r="C757" s="92">
        <v>56401</v>
      </c>
      <c r="D757" s="93">
        <v>5.0799999999999998E-2</v>
      </c>
      <c r="E757" s="94" t="s">
        <v>64</v>
      </c>
    </row>
    <row r="758" spans="1:5" x14ac:dyDescent="0.25">
      <c r="A758" s="91">
        <v>29.041095890410958</v>
      </c>
      <c r="B758" s="95" t="s">
        <v>92</v>
      </c>
      <c r="C758" s="92">
        <v>56407</v>
      </c>
      <c r="D758" s="93">
        <v>4.691E-2</v>
      </c>
      <c r="E758" s="94" t="s">
        <v>64</v>
      </c>
    </row>
    <row r="759" spans="1:5" x14ac:dyDescent="0.25">
      <c r="A759" s="91">
        <v>29.098630136986301</v>
      </c>
      <c r="B759" s="95" t="s">
        <v>78</v>
      </c>
      <c r="C759" s="92">
        <v>56428</v>
      </c>
      <c r="D759" s="93">
        <v>4.99E-2</v>
      </c>
      <c r="E759" s="94" t="s">
        <v>64</v>
      </c>
    </row>
    <row r="760" spans="1:5" x14ac:dyDescent="0.25">
      <c r="A760" s="91">
        <v>29.304109589041097</v>
      </c>
      <c r="B760" s="95" t="s">
        <v>105</v>
      </c>
      <c r="C760" s="92">
        <v>56503</v>
      </c>
      <c r="D760" s="93">
        <v>4.6639999999999994E-2</v>
      </c>
      <c r="E760" s="94" t="s">
        <v>64</v>
      </c>
    </row>
    <row r="761" spans="1:5" x14ac:dyDescent="0.25">
      <c r="A761" s="91">
        <v>29.312328767123287</v>
      </c>
      <c r="B761" s="95" t="s">
        <v>72</v>
      </c>
      <c r="C761" s="92">
        <v>56506</v>
      </c>
      <c r="D761" s="93">
        <v>5.2760000000000001E-2</v>
      </c>
      <c r="E761" s="94" t="s">
        <v>64</v>
      </c>
    </row>
    <row r="762" spans="1:5" x14ac:dyDescent="0.25">
      <c r="A762" s="91">
        <v>29.38082191780822</v>
      </c>
      <c r="B762" s="95" t="s">
        <v>97</v>
      </c>
      <c r="C762" s="92">
        <v>56531</v>
      </c>
      <c r="D762" s="93">
        <v>4.5400000000000003E-2</v>
      </c>
      <c r="E762" s="94" t="s">
        <v>64</v>
      </c>
    </row>
    <row r="763" spans="1:5" x14ac:dyDescent="0.25">
      <c r="A763" s="91">
        <v>29.523287671232875</v>
      </c>
      <c r="B763" s="95" t="s">
        <v>70</v>
      </c>
      <c r="C763" s="92">
        <v>56583</v>
      </c>
      <c r="D763" s="93">
        <v>4.8499999999999995E-2</v>
      </c>
      <c r="E763" s="94" t="s">
        <v>64</v>
      </c>
    </row>
    <row r="764" spans="1:5" x14ac:dyDescent="0.25">
      <c r="A764" s="91">
        <v>29.805479452054794</v>
      </c>
      <c r="B764" s="95" t="s">
        <v>78</v>
      </c>
      <c r="C764" s="92">
        <v>56686</v>
      </c>
      <c r="D764" s="93">
        <v>4.8659999999999995E-2</v>
      </c>
      <c r="E764" s="94" t="s">
        <v>64</v>
      </c>
    </row>
    <row r="765" spans="1:5" x14ac:dyDescent="0.25">
      <c r="A765" s="91">
        <v>29.827397260273973</v>
      </c>
      <c r="B765" s="95" t="s">
        <v>72</v>
      </c>
      <c r="C765" s="92">
        <v>56694</v>
      </c>
      <c r="D765" s="93">
        <v>4.6449999999999998E-2</v>
      </c>
      <c r="E765" s="94" t="s">
        <v>64</v>
      </c>
    </row>
    <row r="766" spans="1:5" x14ac:dyDescent="0.25">
      <c r="A766" s="91">
        <v>29.991780821917807</v>
      </c>
      <c r="B766" s="95" t="s">
        <v>110</v>
      </c>
      <c r="C766" s="92">
        <v>56754</v>
      </c>
      <c r="D766" s="93">
        <v>4.6500000000000007E-2</v>
      </c>
      <c r="E766" s="94" t="s">
        <v>64</v>
      </c>
    </row>
    <row r="767" spans="1:5" x14ac:dyDescent="0.25">
      <c r="A767" s="91">
        <v>30.386301369863013</v>
      </c>
      <c r="B767" s="95" t="s">
        <v>83</v>
      </c>
      <c r="C767" s="92">
        <v>56898</v>
      </c>
      <c r="D767" s="93">
        <v>5.4629999999999998E-2</v>
      </c>
      <c r="E767" s="94" t="s">
        <v>64</v>
      </c>
    </row>
    <row r="768" spans="1:5" x14ac:dyDescent="0.25">
      <c r="A768" s="91">
        <v>30.435616438356163</v>
      </c>
      <c r="B768" s="95" t="s">
        <v>105</v>
      </c>
      <c r="C768" s="92">
        <v>56916</v>
      </c>
      <c r="D768" s="93">
        <v>4.2110000000000002E-2</v>
      </c>
      <c r="E768" s="94" t="s">
        <v>64</v>
      </c>
    </row>
    <row r="769" spans="1:5" x14ac:dyDescent="0.25">
      <c r="A769" s="91">
        <v>1.0054794520547945</v>
      </c>
      <c r="B769" s="95" t="s">
        <v>141</v>
      </c>
      <c r="C769" s="92">
        <v>46174</v>
      </c>
      <c r="D769" s="93">
        <v>3.2890000000000003E-2</v>
      </c>
      <c r="E769" s="94" t="s">
        <v>127</v>
      </c>
    </row>
    <row r="770" spans="1:5" x14ac:dyDescent="0.25">
      <c r="A770" s="91">
        <v>1.0082191780821919</v>
      </c>
      <c r="B770" s="95" t="s">
        <v>142</v>
      </c>
      <c r="C770" s="92">
        <v>46175</v>
      </c>
      <c r="D770" s="93">
        <v>2.9060000000000002E-2</v>
      </c>
      <c r="E770" s="94" t="s">
        <v>127</v>
      </c>
    </row>
    <row r="771" spans="1:5" x14ac:dyDescent="0.25">
      <c r="A771" s="91">
        <v>1.0438356164383562</v>
      </c>
      <c r="B771" s="95" t="s">
        <v>143</v>
      </c>
      <c r="C771" s="92">
        <v>46188</v>
      </c>
      <c r="D771" s="93">
        <v>1.9740000000000001E-2</v>
      </c>
      <c r="E771" s="94" t="s">
        <v>127</v>
      </c>
    </row>
    <row r="772" spans="1:5" x14ac:dyDescent="0.25">
      <c r="A772" s="91">
        <v>1.0547945205479452</v>
      </c>
      <c r="B772" s="95" t="s">
        <v>144</v>
      </c>
      <c r="C772" s="92">
        <v>46192</v>
      </c>
      <c r="D772" s="93">
        <v>1.4150000000000001E-2</v>
      </c>
      <c r="E772" s="94" t="s">
        <v>127</v>
      </c>
    </row>
    <row r="773" spans="1:5" x14ac:dyDescent="0.25">
      <c r="A773" s="91">
        <v>1.0657534246575342</v>
      </c>
      <c r="B773" s="95" t="s">
        <v>145</v>
      </c>
      <c r="C773" s="92">
        <v>46196</v>
      </c>
      <c r="D773" s="93">
        <v>3.9689999999999996E-2</v>
      </c>
      <c r="E773" s="94" t="s">
        <v>127</v>
      </c>
    </row>
    <row r="774" spans="1:5" x14ac:dyDescent="0.25">
      <c r="A774" s="91">
        <v>1.0849315068493151</v>
      </c>
      <c r="B774" s="95" t="s">
        <v>69</v>
      </c>
      <c r="C774" s="92">
        <v>46203</v>
      </c>
      <c r="D774" s="93">
        <v>2.3910000000000001E-2</v>
      </c>
      <c r="E774" s="94" t="s">
        <v>127</v>
      </c>
    </row>
    <row r="775" spans="1:5" x14ac:dyDescent="0.25">
      <c r="A775" s="91">
        <v>1.106849315068493</v>
      </c>
      <c r="B775" s="95" t="s">
        <v>146</v>
      </c>
      <c r="C775" s="92">
        <v>46211</v>
      </c>
      <c r="D775" s="93">
        <v>1.8710000000000001E-2</v>
      </c>
      <c r="E775" s="94" t="s">
        <v>127</v>
      </c>
    </row>
    <row r="776" spans="1:5" x14ac:dyDescent="0.25">
      <c r="A776" s="91">
        <v>1.106849315068493</v>
      </c>
      <c r="B776" s="95" t="s">
        <v>133</v>
      </c>
      <c r="C776" s="92">
        <v>46211</v>
      </c>
      <c r="D776" s="93">
        <v>2.75E-2</v>
      </c>
      <c r="E776" s="94" t="s">
        <v>127</v>
      </c>
    </row>
    <row r="777" spans="1:5" x14ac:dyDescent="0.25">
      <c r="A777" s="91">
        <v>1.1205479452054794</v>
      </c>
      <c r="B777" s="95" t="s">
        <v>147</v>
      </c>
      <c r="C777" s="92">
        <v>46216</v>
      </c>
      <c r="D777" s="93">
        <v>2.2799999999999997E-2</v>
      </c>
      <c r="E777" s="94" t="s">
        <v>127</v>
      </c>
    </row>
    <row r="778" spans="1:5" x14ac:dyDescent="0.25">
      <c r="A778" s="91">
        <v>1.1452054794520548</v>
      </c>
      <c r="B778" s="95" t="s">
        <v>148</v>
      </c>
      <c r="C778" s="92">
        <v>46225</v>
      </c>
      <c r="D778" s="93">
        <v>1.9279999999999999E-2</v>
      </c>
      <c r="E778" s="94" t="s">
        <v>127</v>
      </c>
    </row>
    <row r="779" spans="1:5" x14ac:dyDescent="0.25">
      <c r="A779" s="91">
        <v>1.1972602739726028</v>
      </c>
      <c r="B779" s="95" t="s">
        <v>149</v>
      </c>
      <c r="C779" s="92">
        <v>46244</v>
      </c>
      <c r="D779" s="93">
        <v>0.03</v>
      </c>
      <c r="E779" s="94" t="s">
        <v>127</v>
      </c>
    </row>
    <row r="780" spans="1:5" x14ac:dyDescent="0.25">
      <c r="A780" s="91">
        <v>1.2</v>
      </c>
      <c r="B780" s="95" t="s">
        <v>150</v>
      </c>
      <c r="C780" s="92">
        <v>46245</v>
      </c>
      <c r="D780" s="93">
        <v>5.5E-2</v>
      </c>
      <c r="E780" s="94" t="s">
        <v>127</v>
      </c>
    </row>
    <row r="781" spans="1:5" x14ac:dyDescent="0.25">
      <c r="A781" s="91">
        <v>1.2</v>
      </c>
      <c r="B781" s="95" t="s">
        <v>151</v>
      </c>
      <c r="C781" s="92">
        <v>46245</v>
      </c>
      <c r="D781" s="93">
        <v>3.7100000000000001E-2</v>
      </c>
      <c r="E781" s="94" t="s">
        <v>127</v>
      </c>
    </row>
    <row r="782" spans="1:5" x14ac:dyDescent="0.25">
      <c r="A782" s="91">
        <v>1.2027397260273973</v>
      </c>
      <c r="B782" s="95" t="s">
        <v>130</v>
      </c>
      <c r="C782" s="92">
        <v>46246</v>
      </c>
      <c r="D782" s="93">
        <v>2.8999999999999998E-2</v>
      </c>
      <c r="E782" s="94" t="s">
        <v>127</v>
      </c>
    </row>
    <row r="783" spans="1:5" x14ac:dyDescent="0.25">
      <c r="A783" s="91">
        <v>1.2082191780821918</v>
      </c>
      <c r="B783" s="95" t="s">
        <v>152</v>
      </c>
      <c r="C783" s="92">
        <v>46248</v>
      </c>
      <c r="D783" s="93">
        <v>2.6259999999999999E-2</v>
      </c>
      <c r="E783" s="94" t="s">
        <v>127</v>
      </c>
    </row>
    <row r="784" spans="1:5" x14ac:dyDescent="0.25">
      <c r="A784" s="91">
        <v>1.2410958904109588</v>
      </c>
      <c r="B784" s="95" t="s">
        <v>153</v>
      </c>
      <c r="C784" s="92">
        <v>46260</v>
      </c>
      <c r="D784" s="93">
        <v>3.6769999999999997E-2</v>
      </c>
      <c r="E784" s="94" t="s">
        <v>127</v>
      </c>
    </row>
    <row r="785" spans="1:5" x14ac:dyDescent="0.25">
      <c r="A785" s="91">
        <v>1.2465753424657535</v>
      </c>
      <c r="B785" s="95" t="s">
        <v>154</v>
      </c>
      <c r="C785" s="92">
        <v>46262</v>
      </c>
      <c r="D785" s="93">
        <v>3.4439999999999998E-2</v>
      </c>
      <c r="E785" s="94" t="s">
        <v>127</v>
      </c>
    </row>
    <row r="786" spans="1:5" x14ac:dyDescent="0.25">
      <c r="A786" s="91">
        <v>1.2767123287671234</v>
      </c>
      <c r="B786" s="95" t="s">
        <v>216</v>
      </c>
      <c r="C786" s="92">
        <v>46273</v>
      </c>
      <c r="D786" s="93">
        <v>7.2929999999999995E-2</v>
      </c>
      <c r="E786" s="94" t="s">
        <v>127</v>
      </c>
    </row>
    <row r="787" spans="1:5" x14ac:dyDescent="0.25">
      <c r="A787" s="91">
        <v>1.3123287671232877</v>
      </c>
      <c r="B787" s="95" t="s">
        <v>155</v>
      </c>
      <c r="C787" s="92">
        <v>46286</v>
      </c>
      <c r="D787" s="93">
        <v>5.6500000000000002E-2</v>
      </c>
      <c r="E787" s="94" t="s">
        <v>127</v>
      </c>
    </row>
    <row r="788" spans="1:5" x14ac:dyDescent="0.25">
      <c r="A788" s="91">
        <v>1.3123287671232877</v>
      </c>
      <c r="B788" s="95" t="s">
        <v>87</v>
      </c>
      <c r="C788" s="92">
        <v>46286</v>
      </c>
      <c r="D788" s="93">
        <v>5.7500000000000002E-2</v>
      </c>
      <c r="E788" s="94" t="s">
        <v>127</v>
      </c>
    </row>
    <row r="789" spans="1:5" x14ac:dyDescent="0.25">
      <c r="A789" s="91">
        <v>1.3205479452054794</v>
      </c>
      <c r="B789" s="95" t="s">
        <v>131</v>
      </c>
      <c r="C789" s="92">
        <v>46289</v>
      </c>
      <c r="D789" s="93">
        <v>3.9199999999999999E-2</v>
      </c>
      <c r="E789" s="94" t="s">
        <v>127</v>
      </c>
    </row>
    <row r="790" spans="1:5" x14ac:dyDescent="0.25">
      <c r="A790" s="91">
        <v>1.3315068493150686</v>
      </c>
      <c r="B790" s="95" t="s">
        <v>156</v>
      </c>
      <c r="C790" s="92">
        <v>46293</v>
      </c>
      <c r="D790" s="93">
        <v>7.0050000000000001E-2</v>
      </c>
      <c r="E790" s="94" t="s">
        <v>127</v>
      </c>
    </row>
    <row r="791" spans="1:5" x14ac:dyDescent="0.25">
      <c r="A791" s="91">
        <v>1.4493150684931506</v>
      </c>
      <c r="B791" s="95" t="s">
        <v>225</v>
      </c>
      <c r="C791" s="92">
        <v>46336</v>
      </c>
      <c r="D791" s="93">
        <v>6.3259999999999997E-2</v>
      </c>
      <c r="E791" s="94" t="s">
        <v>127</v>
      </c>
    </row>
    <row r="792" spans="1:5" x14ac:dyDescent="0.25">
      <c r="A792" s="91">
        <v>1.4684931506849315</v>
      </c>
      <c r="B792" s="95" t="s">
        <v>157</v>
      </c>
      <c r="C792" s="92">
        <v>46343</v>
      </c>
      <c r="D792" s="93">
        <v>5.4000000000000006E-2</v>
      </c>
      <c r="E792" s="94" t="s">
        <v>127</v>
      </c>
    </row>
    <row r="793" spans="1:5" x14ac:dyDescent="0.25">
      <c r="A793" s="91">
        <v>1.5041095890410958</v>
      </c>
      <c r="B793" s="95" t="s">
        <v>158</v>
      </c>
      <c r="C793" s="92">
        <v>46356</v>
      </c>
      <c r="D793" s="93">
        <v>2.4559999999999998E-2</v>
      </c>
      <c r="E793" s="94" t="s">
        <v>127</v>
      </c>
    </row>
    <row r="794" spans="1:5" x14ac:dyDescent="0.25">
      <c r="A794" s="91">
        <v>1.5068493150684932</v>
      </c>
      <c r="B794" s="95" t="s">
        <v>159</v>
      </c>
      <c r="C794" s="92">
        <v>46357</v>
      </c>
      <c r="D794" s="93">
        <v>3.4200000000000001E-2</v>
      </c>
      <c r="E794" s="94" t="s">
        <v>127</v>
      </c>
    </row>
    <row r="795" spans="1:5" x14ac:dyDescent="0.25">
      <c r="A795" s="91">
        <v>1.5232876712328767</v>
      </c>
      <c r="B795" s="95" t="s">
        <v>138</v>
      </c>
      <c r="C795" s="92">
        <v>46363</v>
      </c>
      <c r="D795" s="93">
        <v>2.5390000000000003E-2</v>
      </c>
      <c r="E795" s="94" t="s">
        <v>127</v>
      </c>
    </row>
    <row r="796" spans="1:5" x14ac:dyDescent="0.25">
      <c r="A796" s="91">
        <v>1.526027397260274</v>
      </c>
      <c r="B796" s="95" t="s">
        <v>160</v>
      </c>
      <c r="C796" s="92">
        <v>46364</v>
      </c>
      <c r="D796" s="93">
        <v>0.06</v>
      </c>
      <c r="E796" s="94" t="s">
        <v>127</v>
      </c>
    </row>
    <row r="797" spans="1:5" x14ac:dyDescent="0.25">
      <c r="A797" s="91">
        <v>1.5315068493150685</v>
      </c>
      <c r="B797" s="95" t="s">
        <v>87</v>
      </c>
      <c r="C797" s="92">
        <v>46366</v>
      </c>
      <c r="D797" s="93">
        <v>2.4500000000000001E-2</v>
      </c>
      <c r="E797" s="94" t="s">
        <v>127</v>
      </c>
    </row>
    <row r="798" spans="1:5" x14ac:dyDescent="0.25">
      <c r="A798" s="91">
        <v>1.547945205479452</v>
      </c>
      <c r="B798" s="95" t="s">
        <v>161</v>
      </c>
      <c r="C798" s="92">
        <v>46372</v>
      </c>
      <c r="D798" s="93">
        <v>4.7E-2</v>
      </c>
      <c r="E798" s="94" t="s">
        <v>127</v>
      </c>
    </row>
    <row r="799" spans="1:5" x14ac:dyDescent="0.25">
      <c r="A799" s="91">
        <v>1.547945205479452</v>
      </c>
      <c r="B799" s="95" t="s">
        <v>162</v>
      </c>
      <c r="C799" s="92">
        <v>46372</v>
      </c>
      <c r="D799" s="93">
        <v>3.4840000000000003E-2</v>
      </c>
      <c r="E799" s="94" t="s">
        <v>127</v>
      </c>
    </row>
    <row r="800" spans="1:5" x14ac:dyDescent="0.25">
      <c r="A800" s="91">
        <v>1.5534246575342465</v>
      </c>
      <c r="B800" s="95" t="s">
        <v>163</v>
      </c>
      <c r="C800" s="92">
        <v>46374</v>
      </c>
      <c r="D800" s="93">
        <v>7.2999999999999995E-2</v>
      </c>
      <c r="E800" s="94" t="s">
        <v>127</v>
      </c>
    </row>
    <row r="801" spans="1:5" x14ac:dyDescent="0.25">
      <c r="A801" s="91">
        <v>1.6</v>
      </c>
      <c r="B801" s="95" t="s">
        <v>164</v>
      </c>
      <c r="C801" s="92">
        <v>46391</v>
      </c>
      <c r="D801" s="93">
        <v>2.4500000000000001E-2</v>
      </c>
      <c r="E801" s="94" t="s">
        <v>127</v>
      </c>
    </row>
    <row r="802" spans="1:5" x14ac:dyDescent="0.25">
      <c r="A802" s="91">
        <v>1.6191780821917807</v>
      </c>
      <c r="B802" s="95" t="s">
        <v>131</v>
      </c>
      <c r="C802" s="92">
        <v>46398</v>
      </c>
      <c r="D802" s="93">
        <v>5.16E-2</v>
      </c>
      <c r="E802" s="94" t="s">
        <v>127</v>
      </c>
    </row>
    <row r="803" spans="1:5" x14ac:dyDescent="0.25">
      <c r="A803" s="91">
        <v>1.6219178082191781</v>
      </c>
      <c r="B803" s="95" t="s">
        <v>135</v>
      </c>
      <c r="C803" s="92">
        <v>46399</v>
      </c>
      <c r="D803" s="93">
        <v>2.2499999999999999E-2</v>
      </c>
      <c r="E803" s="94" t="s">
        <v>127</v>
      </c>
    </row>
    <row r="804" spans="1:5" x14ac:dyDescent="0.25">
      <c r="A804" s="91">
        <v>1.6301369863013699</v>
      </c>
      <c r="B804" s="95" t="s">
        <v>165</v>
      </c>
      <c r="C804" s="92">
        <v>46402</v>
      </c>
      <c r="D804" s="93">
        <v>3.6299999999999999E-2</v>
      </c>
      <c r="E804" s="94" t="s">
        <v>127</v>
      </c>
    </row>
    <row r="805" spans="1:5" x14ac:dyDescent="0.25">
      <c r="A805" s="91">
        <v>1.6301369863013699</v>
      </c>
      <c r="B805" s="95" t="s">
        <v>128</v>
      </c>
      <c r="C805" s="92">
        <v>46402</v>
      </c>
      <c r="D805" s="93">
        <v>7.3099999999999998E-2</v>
      </c>
      <c r="E805" s="94" t="s">
        <v>127</v>
      </c>
    </row>
    <row r="806" spans="1:5" x14ac:dyDescent="0.25">
      <c r="A806" s="91">
        <v>1.6493150684931508</v>
      </c>
      <c r="B806" s="95" t="s">
        <v>140</v>
      </c>
      <c r="C806" s="92">
        <v>46409</v>
      </c>
      <c r="D806" s="93">
        <v>3.456E-2</v>
      </c>
      <c r="E806" s="94" t="s">
        <v>127</v>
      </c>
    </row>
    <row r="807" spans="1:5" x14ac:dyDescent="0.25">
      <c r="A807" s="91">
        <v>1.6575342465753424</v>
      </c>
      <c r="B807" s="95" t="s">
        <v>126</v>
      </c>
      <c r="C807" s="92">
        <v>46412</v>
      </c>
      <c r="D807" s="93">
        <v>5.3780000000000001E-2</v>
      </c>
      <c r="E807" s="94" t="s">
        <v>127</v>
      </c>
    </row>
    <row r="808" spans="1:5" x14ac:dyDescent="0.25">
      <c r="A808" s="91">
        <v>1.6958904109589041</v>
      </c>
      <c r="B808" s="95" t="s">
        <v>139</v>
      </c>
      <c r="C808" s="92">
        <v>46426</v>
      </c>
      <c r="D808" s="93">
        <v>3.15E-2</v>
      </c>
      <c r="E808" s="94" t="s">
        <v>127</v>
      </c>
    </row>
    <row r="809" spans="1:5" x14ac:dyDescent="0.25">
      <c r="A809" s="91">
        <v>1.726027397260274</v>
      </c>
      <c r="B809" s="95" t="s">
        <v>142</v>
      </c>
      <c r="C809" s="92">
        <v>46437</v>
      </c>
      <c r="D809" s="93">
        <v>2.6329999999999999E-2</v>
      </c>
      <c r="E809" s="94" t="s">
        <v>127</v>
      </c>
    </row>
    <row r="810" spans="1:5" x14ac:dyDescent="0.25">
      <c r="A810" s="91">
        <v>1.7534246575342465</v>
      </c>
      <c r="B810" s="95" t="s">
        <v>155</v>
      </c>
      <c r="C810" s="92">
        <v>46447</v>
      </c>
      <c r="D810" s="93">
        <v>3.7999999999999999E-2</v>
      </c>
      <c r="E810" s="94" t="s">
        <v>127</v>
      </c>
    </row>
    <row r="811" spans="1:5" x14ac:dyDescent="0.25">
      <c r="A811" s="91">
        <v>1.7534246575342465</v>
      </c>
      <c r="B811" s="95" t="s">
        <v>167</v>
      </c>
      <c r="C811" s="92">
        <v>46447</v>
      </c>
      <c r="D811" s="93">
        <v>2.955E-2</v>
      </c>
      <c r="E811" s="94" t="s">
        <v>127</v>
      </c>
    </row>
    <row r="812" spans="1:5" x14ac:dyDescent="0.25">
      <c r="A812" s="91">
        <v>1.7780821917808218</v>
      </c>
      <c r="B812" s="95" t="s">
        <v>168</v>
      </c>
      <c r="C812" s="92">
        <v>46456</v>
      </c>
      <c r="D812" s="93">
        <v>3.6000000000000004E-2</v>
      </c>
      <c r="E812" s="94" t="s">
        <v>127</v>
      </c>
    </row>
    <row r="813" spans="1:5" x14ac:dyDescent="0.25">
      <c r="A813" s="91">
        <v>1.7780821917808218</v>
      </c>
      <c r="B813" s="95" t="s">
        <v>143</v>
      </c>
      <c r="C813" s="92">
        <v>46456</v>
      </c>
      <c r="D813" s="93">
        <v>2.3610000000000003E-2</v>
      </c>
      <c r="E813" s="94" t="s">
        <v>127</v>
      </c>
    </row>
    <row r="814" spans="1:5" x14ac:dyDescent="0.25">
      <c r="A814" s="91">
        <v>1.7945205479452055</v>
      </c>
      <c r="B814" s="95" t="s">
        <v>137</v>
      </c>
      <c r="C814" s="92">
        <v>46462</v>
      </c>
      <c r="D814" s="93">
        <v>2.1659999999999999E-2</v>
      </c>
      <c r="E814" s="94" t="s">
        <v>127</v>
      </c>
    </row>
    <row r="815" spans="1:5" x14ac:dyDescent="0.25">
      <c r="A815" s="91">
        <v>1.8164383561643835</v>
      </c>
      <c r="B815" s="95" t="s">
        <v>219</v>
      </c>
      <c r="C815" s="92">
        <v>46470</v>
      </c>
      <c r="D815" s="93">
        <v>4.2519999999999995E-2</v>
      </c>
      <c r="E815" s="94" t="s">
        <v>127</v>
      </c>
    </row>
    <row r="816" spans="1:5" x14ac:dyDescent="0.25">
      <c r="A816" s="91">
        <v>1.8191780821917809</v>
      </c>
      <c r="B816" s="95" t="s">
        <v>150</v>
      </c>
      <c r="C816" s="92">
        <v>46471</v>
      </c>
      <c r="D816" s="93">
        <v>4.8000000000000001E-2</v>
      </c>
      <c r="E816" s="94" t="s">
        <v>127</v>
      </c>
    </row>
    <row r="817" spans="1:5" x14ac:dyDescent="0.25">
      <c r="A817" s="91">
        <v>1.832876712328767</v>
      </c>
      <c r="B817" s="95" t="s">
        <v>169</v>
      </c>
      <c r="C817" s="92">
        <v>46476</v>
      </c>
      <c r="D817" s="93">
        <v>4.7270000000000006E-2</v>
      </c>
      <c r="E817" s="94" t="s">
        <v>127</v>
      </c>
    </row>
    <row r="818" spans="1:5" x14ac:dyDescent="0.25">
      <c r="A818" s="91">
        <v>1.8356164383561644</v>
      </c>
      <c r="B818" s="95" t="s">
        <v>129</v>
      </c>
      <c r="C818" s="92">
        <v>46477</v>
      </c>
      <c r="D818" s="93">
        <v>2.8199999999999999E-2</v>
      </c>
      <c r="E818" s="94" t="s">
        <v>127</v>
      </c>
    </row>
    <row r="819" spans="1:5" x14ac:dyDescent="0.25">
      <c r="A819" s="91">
        <v>1.8356164383561644</v>
      </c>
      <c r="B819" s="95" t="s">
        <v>155</v>
      </c>
      <c r="C819" s="92">
        <v>46477</v>
      </c>
      <c r="D819" s="93">
        <v>3.6499999999999998E-2</v>
      </c>
      <c r="E819" s="94" t="s">
        <v>127</v>
      </c>
    </row>
    <row r="820" spans="1:5" x14ac:dyDescent="0.25">
      <c r="A820" s="91">
        <v>1.8493150684931507</v>
      </c>
      <c r="B820" s="95" t="s">
        <v>128</v>
      </c>
      <c r="C820" s="92">
        <v>46482</v>
      </c>
      <c r="D820" s="93">
        <v>3.7999999999999999E-2</v>
      </c>
      <c r="E820" s="94" t="s">
        <v>127</v>
      </c>
    </row>
    <row r="821" spans="1:5" x14ac:dyDescent="0.25">
      <c r="A821" s="91">
        <v>1.8547945205479452</v>
      </c>
      <c r="B821" s="95" t="s">
        <v>63</v>
      </c>
      <c r="C821" s="92">
        <v>46484</v>
      </c>
      <c r="D821" s="93">
        <v>4.2000000000000003E-2</v>
      </c>
      <c r="E821" s="94" t="s">
        <v>127</v>
      </c>
    </row>
    <row r="822" spans="1:5" x14ac:dyDescent="0.25">
      <c r="A822" s="91">
        <v>1.8547945205479452</v>
      </c>
      <c r="B822" s="95" t="s">
        <v>220</v>
      </c>
      <c r="C822" s="92">
        <v>46484</v>
      </c>
      <c r="D822" s="93">
        <v>4.3120000000000006E-2</v>
      </c>
      <c r="E822" s="94" t="s">
        <v>127</v>
      </c>
    </row>
    <row r="823" spans="1:5" x14ac:dyDescent="0.25">
      <c r="A823" s="91">
        <v>1.8547945205479452</v>
      </c>
      <c r="B823" s="95" t="s">
        <v>136</v>
      </c>
      <c r="C823" s="92">
        <v>46484</v>
      </c>
      <c r="D823" s="93">
        <v>3.1300000000000001E-2</v>
      </c>
      <c r="E823" s="94" t="s">
        <v>127</v>
      </c>
    </row>
    <row r="824" spans="1:5" x14ac:dyDescent="0.25">
      <c r="A824" s="91">
        <v>1.8575342465753424</v>
      </c>
      <c r="B824" s="95" t="s">
        <v>220</v>
      </c>
      <c r="C824" s="92">
        <v>46485</v>
      </c>
      <c r="D824" s="93">
        <v>3.1130000000000001E-2</v>
      </c>
      <c r="E824" s="94" t="s">
        <v>127</v>
      </c>
    </row>
    <row r="825" spans="1:5" x14ac:dyDescent="0.25">
      <c r="A825" s="91">
        <v>1.8767123287671232</v>
      </c>
      <c r="B825" s="95" t="s">
        <v>128</v>
      </c>
      <c r="C825" s="92">
        <v>46492</v>
      </c>
      <c r="D825" s="93">
        <v>7.9000000000000001E-2</v>
      </c>
      <c r="E825" s="94" t="s">
        <v>127</v>
      </c>
    </row>
    <row r="826" spans="1:5" x14ac:dyDescent="0.25">
      <c r="A826" s="91">
        <v>1.9260273972602739</v>
      </c>
      <c r="B826" s="95" t="s">
        <v>81</v>
      </c>
      <c r="C826" s="92">
        <v>46510</v>
      </c>
      <c r="D826" s="93">
        <v>3.934E-2</v>
      </c>
      <c r="E826" s="94" t="s">
        <v>127</v>
      </c>
    </row>
    <row r="827" spans="1:5" x14ac:dyDescent="0.25">
      <c r="A827" s="91">
        <v>1.9753424657534246</v>
      </c>
      <c r="B827" s="95" t="s">
        <v>158</v>
      </c>
      <c r="C827" s="92">
        <v>46528</v>
      </c>
      <c r="D827" s="93">
        <v>2.8479999999999998E-2</v>
      </c>
      <c r="E827" s="94" t="s">
        <v>127</v>
      </c>
    </row>
    <row r="828" spans="1:5" x14ac:dyDescent="0.25">
      <c r="A828" s="91">
        <v>2</v>
      </c>
      <c r="B828" s="95" t="s">
        <v>170</v>
      </c>
      <c r="C828" s="92">
        <v>46537</v>
      </c>
      <c r="D828" s="93">
        <v>4.8559999999999999E-2</v>
      </c>
      <c r="E828" s="94" t="s">
        <v>127</v>
      </c>
    </row>
    <row r="829" spans="1:5" x14ac:dyDescent="0.25">
      <c r="A829" s="91">
        <v>2.0054794520547947</v>
      </c>
      <c r="B829" s="95" t="s">
        <v>162</v>
      </c>
      <c r="C829" s="92">
        <v>46539</v>
      </c>
      <c r="D829" s="93">
        <v>4.2320000000000003E-2</v>
      </c>
      <c r="E829" s="94" t="s">
        <v>127</v>
      </c>
    </row>
    <row r="830" spans="1:5" x14ac:dyDescent="0.25">
      <c r="A830" s="91">
        <v>2.0136986301369864</v>
      </c>
      <c r="B830" s="95" t="s">
        <v>171</v>
      </c>
      <c r="C830" s="92">
        <v>46542</v>
      </c>
      <c r="D830" s="93">
        <v>3.0619999999999998E-2</v>
      </c>
      <c r="E830" s="94" t="s">
        <v>127</v>
      </c>
    </row>
    <row r="831" spans="1:5" x14ac:dyDescent="0.25">
      <c r="A831" s="91">
        <v>2.0246575342465754</v>
      </c>
      <c r="B831" s="95" t="s">
        <v>172</v>
      </c>
      <c r="C831" s="92">
        <v>46546</v>
      </c>
      <c r="D831" s="93">
        <v>3.2000000000000001E-2</v>
      </c>
      <c r="E831" s="94" t="s">
        <v>127</v>
      </c>
    </row>
    <row r="832" spans="1:5" x14ac:dyDescent="0.25">
      <c r="A832" s="91">
        <v>2.032876712328767</v>
      </c>
      <c r="B832" s="95" t="s">
        <v>154</v>
      </c>
      <c r="C832" s="92">
        <v>46549</v>
      </c>
      <c r="D832" s="93">
        <v>3.1920000000000004E-2</v>
      </c>
      <c r="E832" s="94" t="s">
        <v>127</v>
      </c>
    </row>
    <row r="833" spans="1:5" x14ac:dyDescent="0.25">
      <c r="A833" s="91">
        <v>2.043835616438356</v>
      </c>
      <c r="B833" s="95" t="s">
        <v>151</v>
      </c>
      <c r="C833" s="92">
        <v>46553</v>
      </c>
      <c r="D833" s="93">
        <v>4.24E-2</v>
      </c>
      <c r="E833" s="94" t="s">
        <v>127</v>
      </c>
    </row>
    <row r="834" spans="1:5" x14ac:dyDescent="0.25">
      <c r="A834" s="91">
        <v>2.0465753424657533</v>
      </c>
      <c r="B834" s="95" t="s">
        <v>141</v>
      </c>
      <c r="C834" s="92">
        <v>46554</v>
      </c>
      <c r="D834" s="93">
        <v>3.4689999999999999E-2</v>
      </c>
      <c r="E834" s="94" t="s">
        <v>127</v>
      </c>
    </row>
    <row r="835" spans="1:5" x14ac:dyDescent="0.25">
      <c r="A835" s="91">
        <v>2.0465753424657533</v>
      </c>
      <c r="B835" s="95" t="s">
        <v>144</v>
      </c>
      <c r="C835" s="92">
        <v>46554</v>
      </c>
      <c r="D835" s="93">
        <v>2.2419999999999999E-2</v>
      </c>
      <c r="E835" s="94" t="s">
        <v>127</v>
      </c>
    </row>
    <row r="836" spans="1:5" x14ac:dyDescent="0.25">
      <c r="A836" s="91">
        <v>2.0493150684931507</v>
      </c>
      <c r="B836" s="95" t="s">
        <v>138</v>
      </c>
      <c r="C836" s="92">
        <v>46555</v>
      </c>
      <c r="D836" s="93">
        <v>2.0569999999999998E-2</v>
      </c>
      <c r="E836" s="94" t="s">
        <v>127</v>
      </c>
    </row>
    <row r="837" spans="1:5" x14ac:dyDescent="0.25">
      <c r="A837" s="91">
        <v>2.0602739726027397</v>
      </c>
      <c r="B837" s="95" t="s">
        <v>153</v>
      </c>
      <c r="C837" s="92">
        <v>46559</v>
      </c>
      <c r="D837" s="93">
        <v>3.9169999999999996E-2</v>
      </c>
      <c r="E837" s="94" t="s">
        <v>127</v>
      </c>
    </row>
    <row r="838" spans="1:5" x14ac:dyDescent="0.25">
      <c r="A838" s="91">
        <v>2.117808219178082</v>
      </c>
      <c r="B838" s="95" t="s">
        <v>140</v>
      </c>
      <c r="C838" s="92">
        <v>46580</v>
      </c>
      <c r="D838" s="93">
        <v>3.7530000000000001E-2</v>
      </c>
      <c r="E838" s="94" t="s">
        <v>127</v>
      </c>
    </row>
    <row r="839" spans="1:5" x14ac:dyDescent="0.25">
      <c r="A839" s="91">
        <v>2.1232876712328768</v>
      </c>
      <c r="B839" s="95" t="s">
        <v>173</v>
      </c>
      <c r="C839" s="92">
        <v>46582</v>
      </c>
      <c r="D839" s="93">
        <v>2.8500000000000001E-2</v>
      </c>
      <c r="E839" s="94" t="s">
        <v>127</v>
      </c>
    </row>
    <row r="840" spans="1:5" x14ac:dyDescent="0.25">
      <c r="A840" s="91">
        <v>2.2136986301369861</v>
      </c>
      <c r="B840" s="95" t="s">
        <v>74</v>
      </c>
      <c r="C840" s="92">
        <v>46615</v>
      </c>
      <c r="D840" s="93">
        <v>5.4260000000000003E-2</v>
      </c>
      <c r="E840" s="94" t="s">
        <v>127</v>
      </c>
    </row>
    <row r="841" spans="1:5" x14ac:dyDescent="0.25">
      <c r="A841" s="91">
        <v>2.2136986301369861</v>
      </c>
      <c r="B841" s="95" t="s">
        <v>130</v>
      </c>
      <c r="C841" s="92">
        <v>46615</v>
      </c>
      <c r="D841" s="93">
        <v>1.6500000000000001E-2</v>
      </c>
      <c r="E841" s="94" t="s">
        <v>127</v>
      </c>
    </row>
    <row r="842" spans="1:5" x14ac:dyDescent="0.25">
      <c r="A842" s="91">
        <v>2.2219178082191782</v>
      </c>
      <c r="B842" s="95" t="s">
        <v>87</v>
      </c>
      <c r="C842" s="92">
        <v>46618</v>
      </c>
      <c r="D842" s="93">
        <v>4.2099999999999999E-2</v>
      </c>
      <c r="E842" s="94" t="s">
        <v>127</v>
      </c>
    </row>
    <row r="843" spans="1:5" x14ac:dyDescent="0.25">
      <c r="A843" s="91">
        <v>2.2739726027397262</v>
      </c>
      <c r="B843" s="95" t="s">
        <v>174</v>
      </c>
      <c r="C843" s="92">
        <v>46637</v>
      </c>
      <c r="D843" s="93">
        <v>3.9870000000000003E-2</v>
      </c>
      <c r="E843" s="94" t="s">
        <v>127</v>
      </c>
    </row>
    <row r="844" spans="1:5" x14ac:dyDescent="0.25">
      <c r="A844" s="91">
        <v>2.3095890410958906</v>
      </c>
      <c r="B844" s="95" t="s">
        <v>146</v>
      </c>
      <c r="C844" s="92">
        <v>46650</v>
      </c>
      <c r="D844" s="93">
        <v>1.5049999999999999E-2</v>
      </c>
      <c r="E844" s="94" t="s">
        <v>127</v>
      </c>
    </row>
    <row r="845" spans="1:5" x14ac:dyDescent="0.25">
      <c r="A845" s="91">
        <v>2.3205479452054796</v>
      </c>
      <c r="B845" s="95" t="s">
        <v>130</v>
      </c>
      <c r="C845" s="92">
        <v>46654</v>
      </c>
      <c r="D845" s="93">
        <v>7.0000000000000007E-2</v>
      </c>
      <c r="E845" s="94" t="s">
        <v>127</v>
      </c>
    </row>
    <row r="846" spans="1:5" x14ac:dyDescent="0.25">
      <c r="A846" s="91">
        <v>2.3287671232876712</v>
      </c>
      <c r="B846" s="95" t="s">
        <v>175</v>
      </c>
      <c r="C846" s="92">
        <v>46657</v>
      </c>
      <c r="D846" s="93">
        <v>3.9039999999999998E-2</v>
      </c>
      <c r="E846" s="94" t="s">
        <v>127</v>
      </c>
    </row>
    <row r="847" spans="1:5" x14ac:dyDescent="0.25">
      <c r="A847" s="91">
        <v>2.3342465753424659</v>
      </c>
      <c r="B847" s="95" t="s">
        <v>130</v>
      </c>
      <c r="C847" s="92">
        <v>46659</v>
      </c>
      <c r="D847" s="93">
        <v>3.6000000000000004E-2</v>
      </c>
      <c r="E847" s="94" t="s">
        <v>127</v>
      </c>
    </row>
    <row r="848" spans="1:5" x14ac:dyDescent="0.25">
      <c r="A848" s="91">
        <v>2.3397260273972602</v>
      </c>
      <c r="B848" s="95" t="s">
        <v>176</v>
      </c>
      <c r="C848" s="92">
        <v>46661</v>
      </c>
      <c r="D848" s="93">
        <v>3.7000000000000005E-2</v>
      </c>
      <c r="E848" s="94" t="s">
        <v>127</v>
      </c>
    </row>
    <row r="849" spans="1:5" x14ac:dyDescent="0.25">
      <c r="A849" s="91">
        <v>2.3479452054794518</v>
      </c>
      <c r="B849" s="95" t="s">
        <v>137</v>
      </c>
      <c r="C849" s="92">
        <v>46664</v>
      </c>
      <c r="D849" s="93">
        <v>3.9800000000000002E-2</v>
      </c>
      <c r="E849" s="94" t="s">
        <v>127</v>
      </c>
    </row>
    <row r="850" spans="1:5" x14ac:dyDescent="0.25">
      <c r="A850" s="91">
        <v>2.3534246575342466</v>
      </c>
      <c r="B850" s="95" t="s">
        <v>143</v>
      </c>
      <c r="C850" s="92">
        <v>46666</v>
      </c>
      <c r="D850" s="93">
        <v>5.611E-2</v>
      </c>
      <c r="E850" s="94" t="s">
        <v>127</v>
      </c>
    </row>
    <row r="851" spans="1:5" x14ac:dyDescent="0.25">
      <c r="A851" s="91">
        <v>2.3589041095890413</v>
      </c>
      <c r="B851" s="95" t="s">
        <v>177</v>
      </c>
      <c r="C851" s="92">
        <v>46668</v>
      </c>
      <c r="D851" s="93">
        <v>2.0480000000000002E-2</v>
      </c>
      <c r="E851" s="94" t="s">
        <v>127</v>
      </c>
    </row>
    <row r="852" spans="1:5" x14ac:dyDescent="0.25">
      <c r="A852" s="91">
        <v>2.3863013698630136</v>
      </c>
      <c r="B852" s="95" t="s">
        <v>156</v>
      </c>
      <c r="C852" s="92">
        <v>46678</v>
      </c>
      <c r="D852" s="93">
        <v>4.5170000000000002E-2</v>
      </c>
      <c r="E852" s="94" t="s">
        <v>127</v>
      </c>
    </row>
    <row r="853" spans="1:5" x14ac:dyDescent="0.25">
      <c r="A853" s="91">
        <v>2.3945205479452056</v>
      </c>
      <c r="B853" s="95" t="s">
        <v>178</v>
      </c>
      <c r="C853" s="92">
        <v>46681</v>
      </c>
      <c r="D853" s="93">
        <v>2.9500000000000002E-2</v>
      </c>
      <c r="E853" s="94" t="s">
        <v>127</v>
      </c>
    </row>
    <row r="854" spans="1:5" x14ac:dyDescent="0.25">
      <c r="A854" s="91">
        <v>2.4109589041095889</v>
      </c>
      <c r="B854" s="95" t="s">
        <v>148</v>
      </c>
      <c r="C854" s="92">
        <v>46687</v>
      </c>
      <c r="D854" s="93">
        <v>6.5339999999999995E-2</v>
      </c>
      <c r="E854" s="94" t="s">
        <v>127</v>
      </c>
    </row>
    <row r="855" spans="1:5" x14ac:dyDescent="0.25">
      <c r="A855" s="91">
        <v>2.4246575342465753</v>
      </c>
      <c r="B855" s="95" t="s">
        <v>216</v>
      </c>
      <c r="C855" s="92">
        <v>46692</v>
      </c>
      <c r="D855" s="93">
        <v>6.2609999999999999E-2</v>
      </c>
      <c r="E855" s="94" t="s">
        <v>127</v>
      </c>
    </row>
    <row r="856" spans="1:5" x14ac:dyDescent="0.25">
      <c r="A856" s="91">
        <v>2.4465753424657533</v>
      </c>
      <c r="B856" s="95" t="s">
        <v>172</v>
      </c>
      <c r="C856" s="92">
        <v>46700</v>
      </c>
      <c r="D856" s="93">
        <v>5.7000000000000002E-2</v>
      </c>
      <c r="E856" s="94" t="s">
        <v>127</v>
      </c>
    </row>
    <row r="857" spans="1:5" x14ac:dyDescent="0.25">
      <c r="A857" s="91">
        <v>2.4602739726027396</v>
      </c>
      <c r="B857" s="95" t="s">
        <v>179</v>
      </c>
      <c r="C857" s="92">
        <v>46705</v>
      </c>
      <c r="D857" s="93">
        <v>5.6159999999999995E-2</v>
      </c>
      <c r="E857" s="94" t="s">
        <v>127</v>
      </c>
    </row>
    <row r="858" spans="1:5" x14ac:dyDescent="0.25">
      <c r="A858" s="91">
        <v>2.463013698630137</v>
      </c>
      <c r="B858" s="95" t="s">
        <v>87</v>
      </c>
      <c r="C858" s="92">
        <v>46706</v>
      </c>
      <c r="D858" s="93">
        <v>5.8600000000000006E-2</v>
      </c>
      <c r="E858" s="94" t="s">
        <v>127</v>
      </c>
    </row>
    <row r="859" spans="1:5" x14ac:dyDescent="0.25">
      <c r="A859" s="91">
        <v>2.493150684931507</v>
      </c>
      <c r="B859" s="95" t="s">
        <v>180</v>
      </c>
      <c r="C859" s="92">
        <v>46717</v>
      </c>
      <c r="D859" s="93">
        <v>3.3840000000000002E-2</v>
      </c>
      <c r="E859" s="94" t="s">
        <v>127</v>
      </c>
    </row>
    <row r="860" spans="1:5" x14ac:dyDescent="0.25">
      <c r="A860" s="91">
        <v>2.506849315068493</v>
      </c>
      <c r="B860" s="95" t="s">
        <v>134</v>
      </c>
      <c r="C860" s="92">
        <v>46722</v>
      </c>
      <c r="D860" s="93">
        <v>2.6800000000000001E-2</v>
      </c>
      <c r="E860" s="94" t="s">
        <v>127</v>
      </c>
    </row>
    <row r="861" spans="1:5" x14ac:dyDescent="0.25">
      <c r="A861" s="91">
        <v>2.5205479452054793</v>
      </c>
      <c r="B861" s="95" t="s">
        <v>161</v>
      </c>
      <c r="C861" s="92">
        <v>46727</v>
      </c>
      <c r="D861" s="93">
        <v>4.2500000000000003E-2</v>
      </c>
      <c r="E861" s="94" t="s">
        <v>127</v>
      </c>
    </row>
    <row r="862" spans="1:5" x14ac:dyDescent="0.25">
      <c r="A862" s="91">
        <v>2.5205479452054793</v>
      </c>
      <c r="B862" s="95" t="s">
        <v>181</v>
      </c>
      <c r="C862" s="92">
        <v>46727</v>
      </c>
      <c r="D862" s="93">
        <v>3.39E-2</v>
      </c>
      <c r="E862" s="94" t="s">
        <v>127</v>
      </c>
    </row>
    <row r="863" spans="1:5" x14ac:dyDescent="0.25">
      <c r="A863" s="91">
        <v>2.5232876712328767</v>
      </c>
      <c r="B863" s="95" t="s">
        <v>141</v>
      </c>
      <c r="C863" s="92">
        <v>46728</v>
      </c>
      <c r="D863" s="93">
        <v>3.8650000000000004E-2</v>
      </c>
      <c r="E863" s="94" t="s">
        <v>127</v>
      </c>
    </row>
    <row r="864" spans="1:5" x14ac:dyDescent="0.25">
      <c r="A864" s="91">
        <v>2.5452054794520547</v>
      </c>
      <c r="B864" s="95" t="s">
        <v>163</v>
      </c>
      <c r="C864" s="92">
        <v>46736</v>
      </c>
      <c r="D864" s="93">
        <v>6.7500000000000004E-2</v>
      </c>
      <c r="E864" s="94" t="s">
        <v>127</v>
      </c>
    </row>
    <row r="865" spans="1:5" x14ac:dyDescent="0.25">
      <c r="A865" s="91">
        <v>2.5506849315068494</v>
      </c>
      <c r="B865" s="95" t="s">
        <v>131</v>
      </c>
      <c r="C865" s="92">
        <v>46738</v>
      </c>
      <c r="D865" s="93">
        <v>3.9100000000000003E-2</v>
      </c>
      <c r="E865" s="94" t="s">
        <v>127</v>
      </c>
    </row>
    <row r="866" spans="1:5" x14ac:dyDescent="0.25">
      <c r="A866" s="91">
        <v>2.5616438356164384</v>
      </c>
      <c r="B866" s="95" t="s">
        <v>145</v>
      </c>
      <c r="C866" s="92">
        <v>46742</v>
      </c>
      <c r="D866" s="93">
        <v>4.7E-2</v>
      </c>
      <c r="E866" s="94" t="s">
        <v>127</v>
      </c>
    </row>
    <row r="867" spans="1:5" x14ac:dyDescent="0.25">
      <c r="A867" s="91">
        <v>2.5616438356164384</v>
      </c>
      <c r="B867" s="95" t="s">
        <v>154</v>
      </c>
      <c r="C867" s="92">
        <v>46742</v>
      </c>
      <c r="D867" s="93">
        <v>3.8339999999999999E-2</v>
      </c>
      <c r="E867" s="94" t="s">
        <v>127</v>
      </c>
    </row>
    <row r="868" spans="1:5" x14ac:dyDescent="0.25">
      <c r="A868" s="91">
        <v>2.6356164383561644</v>
      </c>
      <c r="B868" s="95" t="s">
        <v>159</v>
      </c>
      <c r="C868" s="92">
        <v>46769</v>
      </c>
      <c r="D868" s="93">
        <v>2.5000000000000001E-2</v>
      </c>
      <c r="E868" s="94" t="s">
        <v>127</v>
      </c>
    </row>
    <row r="869" spans="1:5" x14ac:dyDescent="0.25">
      <c r="A869" s="91">
        <v>2.6438356164383561</v>
      </c>
      <c r="B869" s="95" t="s">
        <v>63</v>
      </c>
      <c r="C869" s="92">
        <v>46772</v>
      </c>
      <c r="D869" s="93">
        <v>5.33E-2</v>
      </c>
      <c r="E869" s="94" t="s">
        <v>127</v>
      </c>
    </row>
    <row r="870" spans="1:5" x14ac:dyDescent="0.25">
      <c r="A870" s="91">
        <v>2.6520547945205482</v>
      </c>
      <c r="B870" s="95" t="s">
        <v>217</v>
      </c>
      <c r="C870" s="92">
        <v>46775</v>
      </c>
      <c r="D870" s="93">
        <v>4.1919999999999999E-2</v>
      </c>
      <c r="E870" s="94" t="s">
        <v>127</v>
      </c>
    </row>
    <row r="871" spans="1:5" x14ac:dyDescent="0.25">
      <c r="A871" s="91">
        <v>2.6575342465753424</v>
      </c>
      <c r="B871" s="95" t="s">
        <v>170</v>
      </c>
      <c r="C871" s="92">
        <v>46777</v>
      </c>
      <c r="D871" s="93">
        <v>2.077E-2</v>
      </c>
      <c r="E871" s="94" t="s">
        <v>127</v>
      </c>
    </row>
    <row r="872" spans="1:5" x14ac:dyDescent="0.25">
      <c r="A872" s="91">
        <v>2.6630136986301371</v>
      </c>
      <c r="B872" s="95" t="s">
        <v>133</v>
      </c>
      <c r="C872" s="92">
        <v>46779</v>
      </c>
      <c r="D872" s="93">
        <v>2.35E-2</v>
      </c>
      <c r="E872" s="94" t="s">
        <v>127</v>
      </c>
    </row>
    <row r="873" spans="1:5" x14ac:dyDescent="0.25">
      <c r="A873" s="91">
        <v>2.6767123287671235</v>
      </c>
      <c r="B873" s="95" t="s">
        <v>156</v>
      </c>
      <c r="C873" s="92">
        <v>46784</v>
      </c>
      <c r="D873" s="93">
        <v>4.1540000000000001E-2</v>
      </c>
      <c r="E873" s="94" t="s">
        <v>127</v>
      </c>
    </row>
    <row r="874" spans="1:5" x14ac:dyDescent="0.25">
      <c r="A874" s="91">
        <v>2.6931506849315068</v>
      </c>
      <c r="B874" s="95" t="s">
        <v>168</v>
      </c>
      <c r="C874" s="92">
        <v>46790</v>
      </c>
      <c r="D874" s="93">
        <v>3.5000000000000003E-2</v>
      </c>
      <c r="E874" s="94" t="s">
        <v>127</v>
      </c>
    </row>
    <row r="875" spans="1:5" x14ac:dyDescent="0.25">
      <c r="A875" s="91">
        <v>2.6986301369863015</v>
      </c>
      <c r="B875" s="95" t="s">
        <v>182</v>
      </c>
      <c r="C875" s="92">
        <v>46792</v>
      </c>
      <c r="D875" s="93">
        <v>6.4500000000000002E-2</v>
      </c>
      <c r="E875" s="94" t="s">
        <v>127</v>
      </c>
    </row>
    <row r="876" spans="1:5" x14ac:dyDescent="0.25">
      <c r="A876" s="91">
        <v>2.6986301369863015</v>
      </c>
      <c r="B876" s="95" t="s">
        <v>139</v>
      </c>
      <c r="C876" s="92">
        <v>46792</v>
      </c>
      <c r="D876" s="93">
        <v>5.2000000000000005E-2</v>
      </c>
      <c r="E876" s="94" t="s">
        <v>127</v>
      </c>
    </row>
    <row r="877" spans="1:5" x14ac:dyDescent="0.25">
      <c r="A877" s="91">
        <v>2.7123287671232879</v>
      </c>
      <c r="B877" s="95" t="s">
        <v>97</v>
      </c>
      <c r="C877" s="92">
        <v>46797</v>
      </c>
      <c r="D877" s="93">
        <v>4.2199999999999994E-2</v>
      </c>
      <c r="E877" s="94" t="s">
        <v>127</v>
      </c>
    </row>
    <row r="878" spans="1:5" x14ac:dyDescent="0.25">
      <c r="A878" s="91">
        <v>2.7205479452054795</v>
      </c>
      <c r="B878" s="95" t="s">
        <v>162</v>
      </c>
      <c r="C878" s="92">
        <v>46800</v>
      </c>
      <c r="D878" s="93">
        <v>5.7599999999999998E-2</v>
      </c>
      <c r="E878" s="94" t="s">
        <v>127</v>
      </c>
    </row>
    <row r="879" spans="1:5" x14ac:dyDescent="0.25">
      <c r="A879" s="91">
        <v>2.7232876712328768</v>
      </c>
      <c r="B879" s="95" t="s">
        <v>87</v>
      </c>
      <c r="C879" s="92">
        <v>46801</v>
      </c>
      <c r="D879" s="93">
        <v>4.2500000000000003E-2</v>
      </c>
      <c r="E879" s="94" t="s">
        <v>127</v>
      </c>
    </row>
    <row r="880" spans="1:5" x14ac:dyDescent="0.25">
      <c r="A880" s="91">
        <v>2.7424657534246575</v>
      </c>
      <c r="B880" s="95" t="s">
        <v>172</v>
      </c>
      <c r="C880" s="92">
        <v>46808</v>
      </c>
      <c r="D880" s="93">
        <v>3.5499999999999997E-2</v>
      </c>
      <c r="E880" s="94" t="s">
        <v>127</v>
      </c>
    </row>
    <row r="881" spans="1:5" x14ac:dyDescent="0.25">
      <c r="A881" s="91">
        <v>2.7506849315068491</v>
      </c>
      <c r="B881" s="95" t="s">
        <v>183</v>
      </c>
      <c r="C881" s="92">
        <v>46811</v>
      </c>
      <c r="D881" s="93">
        <v>2.5399999999999999E-2</v>
      </c>
      <c r="E881" s="94" t="s">
        <v>127</v>
      </c>
    </row>
    <row r="882" spans="1:5" x14ac:dyDescent="0.25">
      <c r="A882" s="91">
        <v>2.7561643835616438</v>
      </c>
      <c r="B882" s="95" t="s">
        <v>133</v>
      </c>
      <c r="C882" s="92">
        <v>46813</v>
      </c>
      <c r="D882" s="93">
        <v>3.6249999999999998E-2</v>
      </c>
      <c r="E882" s="94" t="s">
        <v>127</v>
      </c>
    </row>
    <row r="883" spans="1:5" x14ac:dyDescent="0.25">
      <c r="A883" s="91">
        <v>2.7561643835616438</v>
      </c>
      <c r="B883" s="95" t="s">
        <v>140</v>
      </c>
      <c r="C883" s="92">
        <v>46813</v>
      </c>
      <c r="D883" s="93">
        <v>3.4470000000000001E-2</v>
      </c>
      <c r="E883" s="94" t="s">
        <v>127</v>
      </c>
    </row>
    <row r="884" spans="1:5" x14ac:dyDescent="0.25">
      <c r="A884" s="91">
        <v>2.7561643835616438</v>
      </c>
      <c r="B884" s="95" t="s">
        <v>143</v>
      </c>
      <c r="C884" s="92">
        <v>46813</v>
      </c>
      <c r="D884" s="93">
        <v>4.0039999999999992E-2</v>
      </c>
      <c r="E884" s="94" t="s">
        <v>127</v>
      </c>
    </row>
    <row r="885" spans="1:5" x14ac:dyDescent="0.25">
      <c r="A885" s="91">
        <v>2.7753424657534245</v>
      </c>
      <c r="B885" s="95" t="s">
        <v>158</v>
      </c>
      <c r="C885" s="92">
        <v>46820</v>
      </c>
      <c r="D885" s="93">
        <v>4.1779999999999998E-2</v>
      </c>
      <c r="E885" s="94" t="s">
        <v>127</v>
      </c>
    </row>
    <row r="886" spans="1:5" x14ac:dyDescent="0.25">
      <c r="A886" s="91">
        <v>2.7890410958904108</v>
      </c>
      <c r="B886" s="95" t="s">
        <v>198</v>
      </c>
      <c r="C886" s="92">
        <v>46825</v>
      </c>
      <c r="D886" s="93">
        <v>3.6299999999999999E-2</v>
      </c>
      <c r="E886" s="94" t="s">
        <v>127</v>
      </c>
    </row>
    <row r="887" spans="1:5" x14ac:dyDescent="0.25">
      <c r="A887" s="91">
        <v>2.7945205479452055</v>
      </c>
      <c r="B887" s="95" t="s">
        <v>128</v>
      </c>
      <c r="C887" s="92">
        <v>46827</v>
      </c>
      <c r="D887" s="93">
        <v>3.39E-2</v>
      </c>
      <c r="E887" s="94" t="s">
        <v>127</v>
      </c>
    </row>
    <row r="888" spans="1:5" x14ac:dyDescent="0.25">
      <c r="A888" s="91">
        <v>2.8136986301369862</v>
      </c>
      <c r="B888" s="95" t="s">
        <v>138</v>
      </c>
      <c r="C888" s="92">
        <v>46834</v>
      </c>
      <c r="D888" s="93">
        <v>5.3830000000000003E-2</v>
      </c>
      <c r="E888" s="94" t="s">
        <v>127</v>
      </c>
    </row>
    <row r="889" spans="1:5" x14ac:dyDescent="0.25">
      <c r="A889" s="91">
        <v>2.8191780821917809</v>
      </c>
      <c r="B889" s="95" t="s">
        <v>131</v>
      </c>
      <c r="C889" s="92">
        <v>46836</v>
      </c>
      <c r="D889" s="93">
        <v>3.9900000000000005E-2</v>
      </c>
      <c r="E889" s="94" t="s">
        <v>127</v>
      </c>
    </row>
    <row r="890" spans="1:5" x14ac:dyDescent="0.25">
      <c r="A890" s="91">
        <v>2.8273972602739725</v>
      </c>
      <c r="B890" s="95" t="s">
        <v>151</v>
      </c>
      <c r="C890" s="92">
        <v>46839</v>
      </c>
      <c r="D890" s="93">
        <v>4.0199999999999993E-2</v>
      </c>
      <c r="E890" s="94" t="s">
        <v>127</v>
      </c>
    </row>
    <row r="891" spans="1:5" x14ac:dyDescent="0.25">
      <c r="A891" s="91">
        <v>2.8328767123287673</v>
      </c>
      <c r="B891" s="95" t="s">
        <v>169</v>
      </c>
      <c r="C891" s="92">
        <v>46841</v>
      </c>
      <c r="D891" s="93">
        <v>5.9340000000000004E-2</v>
      </c>
      <c r="E891" s="94" t="s">
        <v>127</v>
      </c>
    </row>
    <row r="892" spans="1:5" x14ac:dyDescent="0.25">
      <c r="A892" s="91">
        <v>2.8383561643835615</v>
      </c>
      <c r="B892" s="95" t="s">
        <v>153</v>
      </c>
      <c r="C892" s="92">
        <v>46843</v>
      </c>
      <c r="D892" s="93">
        <v>2.6859999999999998E-2</v>
      </c>
      <c r="E892" s="94" t="s">
        <v>127</v>
      </c>
    </row>
    <row r="893" spans="1:5" x14ac:dyDescent="0.25">
      <c r="A893" s="91">
        <v>2.8465753424657536</v>
      </c>
      <c r="B893" s="95" t="s">
        <v>175</v>
      </c>
      <c r="C893" s="92">
        <v>46846</v>
      </c>
      <c r="D893" s="93">
        <v>4.7500000000000001E-2</v>
      </c>
      <c r="E893" s="94" t="s">
        <v>127</v>
      </c>
    </row>
    <row r="894" spans="1:5" x14ac:dyDescent="0.25">
      <c r="A894" s="91">
        <v>2.8684931506849316</v>
      </c>
      <c r="B894" s="95" t="s">
        <v>150</v>
      </c>
      <c r="C894" s="92">
        <v>46854</v>
      </c>
      <c r="D894" s="93">
        <v>0.04</v>
      </c>
      <c r="E894" s="94" t="s">
        <v>127</v>
      </c>
    </row>
    <row r="895" spans="1:5" x14ac:dyDescent="0.25">
      <c r="A895" s="91">
        <v>2.8739726027397259</v>
      </c>
      <c r="B895" s="95" t="s">
        <v>185</v>
      </c>
      <c r="C895" s="92">
        <v>46856</v>
      </c>
      <c r="D895" s="93">
        <v>3.8640000000000001E-2</v>
      </c>
      <c r="E895" s="94" t="s">
        <v>127</v>
      </c>
    </row>
    <row r="896" spans="1:5" x14ac:dyDescent="0.25">
      <c r="A896" s="91">
        <v>2.8739726027397259</v>
      </c>
      <c r="B896" s="95" t="s">
        <v>184</v>
      </c>
      <c r="C896" s="92">
        <v>46856</v>
      </c>
      <c r="D896" s="93">
        <v>6.25E-2</v>
      </c>
      <c r="E896" s="94" t="s">
        <v>127</v>
      </c>
    </row>
    <row r="897" spans="1:5" x14ac:dyDescent="0.25">
      <c r="A897" s="91">
        <v>2.8904109589041096</v>
      </c>
      <c r="B897" s="95" t="s">
        <v>186</v>
      </c>
      <c r="C897" s="92">
        <v>46862</v>
      </c>
      <c r="D897" s="93">
        <v>2.4080000000000001E-2</v>
      </c>
      <c r="E897" s="94" t="s">
        <v>127</v>
      </c>
    </row>
    <row r="898" spans="1:5" x14ac:dyDescent="0.25">
      <c r="A898" s="91">
        <v>2.893150684931507</v>
      </c>
      <c r="B898" s="95" t="s">
        <v>63</v>
      </c>
      <c r="C898" s="92">
        <v>46863</v>
      </c>
      <c r="D898" s="93">
        <v>5.3499999999999999E-2</v>
      </c>
      <c r="E898" s="94" t="s">
        <v>127</v>
      </c>
    </row>
    <row r="899" spans="1:5" x14ac:dyDescent="0.25">
      <c r="A899" s="91">
        <v>2.8958904109589043</v>
      </c>
      <c r="B899" s="95" t="s">
        <v>164</v>
      </c>
      <c r="C899" s="92">
        <v>46864</v>
      </c>
      <c r="D899" s="93">
        <v>5.398E-2</v>
      </c>
      <c r="E899" s="94" t="s">
        <v>127</v>
      </c>
    </row>
    <row r="900" spans="1:5" x14ac:dyDescent="0.25">
      <c r="A900" s="91">
        <v>2.9342465753424656</v>
      </c>
      <c r="B900" s="95" t="s">
        <v>131</v>
      </c>
      <c r="C900" s="92">
        <v>46878</v>
      </c>
      <c r="D900" s="93">
        <v>3.7379999999999997E-2</v>
      </c>
      <c r="E900" s="94" t="s">
        <v>127</v>
      </c>
    </row>
    <row r="901" spans="1:5" x14ac:dyDescent="0.25">
      <c r="A901" s="91">
        <v>2.9369863013698629</v>
      </c>
      <c r="B901" s="95" t="s">
        <v>160</v>
      </c>
      <c r="C901" s="92">
        <v>46879</v>
      </c>
      <c r="D901" s="93">
        <v>3.6499999999999998E-2</v>
      </c>
      <c r="E901" s="94" t="s">
        <v>127</v>
      </c>
    </row>
    <row r="902" spans="1:5" x14ac:dyDescent="0.25">
      <c r="A902" s="91">
        <v>2.9616438356164383</v>
      </c>
      <c r="B902" s="95" t="s">
        <v>220</v>
      </c>
      <c r="C902" s="92">
        <v>46888</v>
      </c>
      <c r="D902" s="93">
        <v>3.1309999999999998E-2</v>
      </c>
      <c r="E902" s="94" t="s">
        <v>127</v>
      </c>
    </row>
    <row r="903" spans="1:5" x14ac:dyDescent="0.25">
      <c r="A903" s="91">
        <v>2.9616438356164383</v>
      </c>
      <c r="B903" s="95" t="s">
        <v>187</v>
      </c>
      <c r="C903" s="92">
        <v>46888</v>
      </c>
      <c r="D903" s="93">
        <v>2.18E-2</v>
      </c>
      <c r="E903" s="94" t="s">
        <v>127</v>
      </c>
    </row>
    <row r="904" spans="1:5" x14ac:dyDescent="0.25">
      <c r="A904" s="91">
        <v>2.9643835616438357</v>
      </c>
      <c r="B904" s="95" t="s">
        <v>152</v>
      </c>
      <c r="C904" s="92">
        <v>46889</v>
      </c>
      <c r="D904" s="93">
        <v>4.4450000000000003E-2</v>
      </c>
      <c r="E904" s="94" t="s">
        <v>127</v>
      </c>
    </row>
    <row r="905" spans="1:5" x14ac:dyDescent="0.25">
      <c r="A905" s="91">
        <v>2.9726027397260273</v>
      </c>
      <c r="B905" s="95" t="s">
        <v>167</v>
      </c>
      <c r="C905" s="92">
        <v>46892</v>
      </c>
      <c r="D905" s="93">
        <v>5.9089999999999997E-2</v>
      </c>
      <c r="E905" s="94" t="s">
        <v>127</v>
      </c>
    </row>
    <row r="906" spans="1:5" x14ac:dyDescent="0.25">
      <c r="A906" s="91">
        <v>2.9835616438356163</v>
      </c>
      <c r="B906" s="95" t="s">
        <v>225</v>
      </c>
      <c r="C906" s="92">
        <v>46896</v>
      </c>
      <c r="D906" s="93">
        <v>5.2420000000000001E-2</v>
      </c>
      <c r="E906" s="94" t="s">
        <v>127</v>
      </c>
    </row>
    <row r="907" spans="1:5" x14ac:dyDescent="0.25">
      <c r="A907" s="91">
        <v>2.9917808219178084</v>
      </c>
      <c r="B907" s="95" t="s">
        <v>172</v>
      </c>
      <c r="C907" s="92">
        <v>46899</v>
      </c>
      <c r="D907" s="93">
        <v>4.9000000000000002E-2</v>
      </c>
      <c r="E907" s="94" t="s">
        <v>127</v>
      </c>
    </row>
    <row r="908" spans="1:5" x14ac:dyDescent="0.25">
      <c r="A908" s="91">
        <v>2.9917808219178084</v>
      </c>
      <c r="B908" s="95" t="s">
        <v>128</v>
      </c>
      <c r="C908" s="92">
        <v>46899</v>
      </c>
      <c r="D908" s="93">
        <v>6.2800000000000009E-2</v>
      </c>
      <c r="E908" s="94" t="s">
        <v>127</v>
      </c>
    </row>
    <row r="909" spans="1:5" x14ac:dyDescent="0.25">
      <c r="A909" s="91">
        <v>3</v>
      </c>
      <c r="B909" s="95" t="s">
        <v>130</v>
      </c>
      <c r="C909" s="92">
        <v>46902</v>
      </c>
      <c r="D909" s="93">
        <v>2.2000000000000002E-2</v>
      </c>
      <c r="E909" s="94" t="s">
        <v>127</v>
      </c>
    </row>
    <row r="910" spans="1:5" x14ac:dyDescent="0.25">
      <c r="A910" s="91">
        <v>3</v>
      </c>
      <c r="B910" s="95" t="s">
        <v>154</v>
      </c>
      <c r="C910" s="92">
        <v>46902</v>
      </c>
      <c r="D910" s="93">
        <v>5.3540000000000004E-2</v>
      </c>
      <c r="E910" s="94" t="s">
        <v>127</v>
      </c>
    </row>
    <row r="911" spans="1:5" x14ac:dyDescent="0.25">
      <c r="A911" s="91">
        <v>3.0027397260273974</v>
      </c>
      <c r="B911" s="95" t="s">
        <v>137</v>
      </c>
      <c r="C911" s="92">
        <v>46903</v>
      </c>
      <c r="D911" s="93">
        <v>2.0750000000000001E-2</v>
      </c>
      <c r="E911" s="94" t="s">
        <v>127</v>
      </c>
    </row>
    <row r="912" spans="1:5" x14ac:dyDescent="0.25">
      <c r="A912" s="91">
        <v>3.0191780821917806</v>
      </c>
      <c r="B912" s="95" t="s">
        <v>188</v>
      </c>
      <c r="C912" s="92">
        <v>46909</v>
      </c>
      <c r="D912" s="93">
        <v>3.8359999999999998E-2</v>
      </c>
      <c r="E912" s="94" t="s">
        <v>127</v>
      </c>
    </row>
    <row r="913" spans="1:5" x14ac:dyDescent="0.25">
      <c r="A913" s="91">
        <v>3.0383561643835617</v>
      </c>
      <c r="B913" s="95" t="s">
        <v>189</v>
      </c>
      <c r="C913" s="92">
        <v>46916</v>
      </c>
      <c r="D913" s="93">
        <v>5.5410000000000001E-2</v>
      </c>
      <c r="E913" s="94" t="s">
        <v>127</v>
      </c>
    </row>
    <row r="914" spans="1:5" x14ac:dyDescent="0.25">
      <c r="A914" s="91">
        <v>3.043835616438356</v>
      </c>
      <c r="B914" s="95" t="s">
        <v>141</v>
      </c>
      <c r="C914" s="92">
        <v>46918</v>
      </c>
      <c r="D914" s="93">
        <v>5.8280000000000005E-2</v>
      </c>
      <c r="E914" s="94" t="s">
        <v>127</v>
      </c>
    </row>
    <row r="915" spans="1:5" x14ac:dyDescent="0.25">
      <c r="A915" s="91">
        <v>3.0465753424657533</v>
      </c>
      <c r="B915" s="95" t="s">
        <v>190</v>
      </c>
      <c r="C915" s="92">
        <v>46919</v>
      </c>
      <c r="D915" s="93">
        <v>3.6249999999999998E-2</v>
      </c>
      <c r="E915" s="94" t="s">
        <v>127</v>
      </c>
    </row>
    <row r="916" spans="1:5" x14ac:dyDescent="0.25">
      <c r="A916" s="91">
        <v>3.0630136986301371</v>
      </c>
      <c r="B916" s="95" t="s">
        <v>191</v>
      </c>
      <c r="C916" s="92">
        <v>46925</v>
      </c>
      <c r="D916" s="93">
        <v>3.934E-2</v>
      </c>
      <c r="E916" s="94" t="s">
        <v>127</v>
      </c>
    </row>
    <row r="917" spans="1:5" x14ac:dyDescent="0.25">
      <c r="A917" s="91">
        <v>3.0657534246575344</v>
      </c>
      <c r="B917" s="95" t="s">
        <v>144</v>
      </c>
      <c r="C917" s="92">
        <v>46926</v>
      </c>
      <c r="D917" s="93">
        <v>2.2970000000000001E-2</v>
      </c>
      <c r="E917" s="94" t="s">
        <v>127</v>
      </c>
    </row>
    <row r="918" spans="1:5" x14ac:dyDescent="0.25">
      <c r="A918" s="91">
        <v>3.1260273972602741</v>
      </c>
      <c r="B918" s="95" t="s">
        <v>135</v>
      </c>
      <c r="C918" s="92">
        <v>46948</v>
      </c>
      <c r="D918" s="93">
        <v>2.4399999999999998E-2</v>
      </c>
      <c r="E918" s="94" t="s">
        <v>127</v>
      </c>
    </row>
    <row r="919" spans="1:5" x14ac:dyDescent="0.25">
      <c r="A919" s="91">
        <v>3.1260273972602741</v>
      </c>
      <c r="B919" s="95" t="s">
        <v>139</v>
      </c>
      <c r="C919" s="92">
        <v>46948</v>
      </c>
      <c r="D919" s="93">
        <v>5.0999999999999997E-2</v>
      </c>
      <c r="E919" s="94" t="s">
        <v>127</v>
      </c>
    </row>
    <row r="920" spans="1:5" x14ac:dyDescent="0.25">
      <c r="A920" s="91">
        <v>3.1342465753424658</v>
      </c>
      <c r="B920" s="95" t="s">
        <v>192</v>
      </c>
      <c r="C920" s="92">
        <v>46951</v>
      </c>
      <c r="D920" s="93">
        <v>7.0000000000000007E-2</v>
      </c>
      <c r="E920" s="94" t="s">
        <v>127</v>
      </c>
    </row>
    <row r="921" spans="1:5" x14ac:dyDescent="0.25">
      <c r="A921" s="91">
        <v>3.1369863013698631</v>
      </c>
      <c r="B921" s="95" t="s">
        <v>128</v>
      </c>
      <c r="C921" s="92">
        <v>46952</v>
      </c>
      <c r="D921" s="93">
        <v>6.2699999999999992E-2</v>
      </c>
      <c r="E921" s="94" t="s">
        <v>127</v>
      </c>
    </row>
    <row r="922" spans="1:5" x14ac:dyDescent="0.25">
      <c r="A922" s="91">
        <v>3.1753424657534248</v>
      </c>
      <c r="B922" s="95" t="s">
        <v>134</v>
      </c>
      <c r="C922" s="92">
        <v>46966</v>
      </c>
      <c r="D922" s="93">
        <v>2.6699999999999998E-2</v>
      </c>
      <c r="E922" s="94" t="s">
        <v>127</v>
      </c>
    </row>
    <row r="923" spans="1:5" x14ac:dyDescent="0.25">
      <c r="A923" s="91">
        <v>3.1780821917808217</v>
      </c>
      <c r="B923" s="95" t="s">
        <v>81</v>
      </c>
      <c r="C923" s="92">
        <v>46967</v>
      </c>
      <c r="D923" s="93">
        <v>5.679E-2</v>
      </c>
      <c r="E923" s="94" t="s">
        <v>127</v>
      </c>
    </row>
    <row r="924" spans="1:5" x14ac:dyDescent="0.25">
      <c r="A924" s="91">
        <v>3.1917808219178081</v>
      </c>
      <c r="B924" s="95" t="s">
        <v>128</v>
      </c>
      <c r="C924" s="92">
        <v>46972</v>
      </c>
      <c r="D924" s="93">
        <v>6.8900000000000003E-2</v>
      </c>
      <c r="E924" s="94" t="s">
        <v>127</v>
      </c>
    </row>
    <row r="925" spans="1:5" x14ac:dyDescent="0.25">
      <c r="A925" s="91">
        <v>3.2301369863013698</v>
      </c>
      <c r="B925" s="95" t="s">
        <v>130</v>
      </c>
      <c r="C925" s="92">
        <v>46986</v>
      </c>
      <c r="D925" s="93">
        <v>3.7999999999999999E-2</v>
      </c>
      <c r="E925" s="94" t="s">
        <v>127</v>
      </c>
    </row>
    <row r="926" spans="1:5" x14ac:dyDescent="0.25">
      <c r="A926" s="91">
        <v>3.2547945205479452</v>
      </c>
      <c r="B926" s="95" t="s">
        <v>171</v>
      </c>
      <c r="C926" s="92">
        <v>46995</v>
      </c>
      <c r="D926" s="93">
        <v>2.1940000000000001E-2</v>
      </c>
      <c r="E926" s="94" t="s">
        <v>127</v>
      </c>
    </row>
    <row r="927" spans="1:5" x14ac:dyDescent="0.25">
      <c r="A927" s="91">
        <v>3.2767123287671232</v>
      </c>
      <c r="B927" s="95" t="s">
        <v>148</v>
      </c>
      <c r="C927" s="92">
        <v>47003</v>
      </c>
      <c r="D927" s="93">
        <v>6.0339999999999998E-2</v>
      </c>
      <c r="E927" s="94" t="s">
        <v>127</v>
      </c>
    </row>
    <row r="928" spans="1:5" x14ac:dyDescent="0.25">
      <c r="A928" s="91">
        <v>3.2876712328767121</v>
      </c>
      <c r="B928" s="95" t="s">
        <v>179</v>
      </c>
      <c r="C928" s="92">
        <v>47007</v>
      </c>
      <c r="D928" s="93">
        <v>4.1929999999999995E-2</v>
      </c>
      <c r="E928" s="94" t="s">
        <v>127</v>
      </c>
    </row>
    <row r="929" spans="1:5" x14ac:dyDescent="0.25">
      <c r="A929" s="91">
        <v>3.2986301369863016</v>
      </c>
      <c r="B929" s="95" t="s">
        <v>126</v>
      </c>
      <c r="C929" s="92">
        <v>47011</v>
      </c>
      <c r="D929" s="93">
        <v>5.8159999999999996E-2</v>
      </c>
      <c r="E929" s="94" t="s">
        <v>127</v>
      </c>
    </row>
    <row r="930" spans="1:5" x14ac:dyDescent="0.25">
      <c r="A930" s="91">
        <v>3.3068493150684932</v>
      </c>
      <c r="B930" s="95" t="s">
        <v>174</v>
      </c>
      <c r="C930" s="92">
        <v>47014</v>
      </c>
      <c r="D930" s="93">
        <v>2.1000000000000001E-2</v>
      </c>
      <c r="E930" s="94" t="s">
        <v>127</v>
      </c>
    </row>
    <row r="931" spans="1:5" x14ac:dyDescent="0.25">
      <c r="A931" s="91">
        <v>3.3123287671232875</v>
      </c>
      <c r="B931" s="95" t="s">
        <v>87</v>
      </c>
      <c r="C931" s="92">
        <v>47016</v>
      </c>
      <c r="D931" s="93">
        <v>5.7300000000000004E-2</v>
      </c>
      <c r="E931" s="94" t="s">
        <v>127</v>
      </c>
    </row>
    <row r="932" spans="1:5" x14ac:dyDescent="0.25">
      <c r="A932" s="91">
        <v>3.3150684931506849</v>
      </c>
      <c r="B932" s="95" t="s">
        <v>155</v>
      </c>
      <c r="C932" s="92">
        <v>47017</v>
      </c>
      <c r="D932" s="93">
        <v>5.7000000000000002E-2</v>
      </c>
      <c r="E932" s="94" t="s">
        <v>127</v>
      </c>
    </row>
    <row r="933" spans="1:5" x14ac:dyDescent="0.25">
      <c r="A933" s="91">
        <v>3.3287671232876712</v>
      </c>
      <c r="B933" s="95" t="s">
        <v>220</v>
      </c>
      <c r="C933" s="92">
        <v>47022</v>
      </c>
      <c r="D933" s="93">
        <v>5.534E-2</v>
      </c>
      <c r="E933" s="94" t="s">
        <v>127</v>
      </c>
    </row>
    <row r="934" spans="1:5" x14ac:dyDescent="0.25">
      <c r="A934" s="91">
        <v>3.3287671232876712</v>
      </c>
      <c r="B934" s="95" t="s">
        <v>146</v>
      </c>
      <c r="C934" s="92">
        <v>47022</v>
      </c>
      <c r="D934" s="93">
        <v>5.5330000000000004E-2</v>
      </c>
      <c r="E934" s="94" t="s">
        <v>127</v>
      </c>
    </row>
    <row r="935" spans="1:5" x14ac:dyDescent="0.25">
      <c r="A935" s="91">
        <v>3.43013698630137</v>
      </c>
      <c r="B935" s="95" t="s">
        <v>155</v>
      </c>
      <c r="C935" s="92">
        <v>47059</v>
      </c>
      <c r="D935" s="93">
        <v>4.4000000000000004E-2</v>
      </c>
      <c r="E935" s="94" t="s">
        <v>127</v>
      </c>
    </row>
    <row r="936" spans="1:5" x14ac:dyDescent="0.25">
      <c r="A936" s="91">
        <v>3.4465753424657533</v>
      </c>
      <c r="B936" s="95" t="s">
        <v>143</v>
      </c>
      <c r="C936" s="92">
        <v>47065</v>
      </c>
      <c r="D936" s="93">
        <v>2.8290000000000003E-2</v>
      </c>
      <c r="E936" s="94" t="s">
        <v>127</v>
      </c>
    </row>
    <row r="937" spans="1:5" x14ac:dyDescent="0.25">
      <c r="A937" s="91">
        <v>3.463013698630137</v>
      </c>
      <c r="B937" s="95" t="s">
        <v>130</v>
      </c>
      <c r="C937" s="92">
        <v>47071</v>
      </c>
      <c r="D937" s="93">
        <v>5.1500000000000004E-2</v>
      </c>
      <c r="E937" s="94" t="s">
        <v>127</v>
      </c>
    </row>
    <row r="938" spans="1:5" x14ac:dyDescent="0.25">
      <c r="A938" s="91">
        <v>3.5205479452054793</v>
      </c>
      <c r="B938" s="95" t="s">
        <v>136</v>
      </c>
      <c r="C938" s="92">
        <v>47092</v>
      </c>
      <c r="D938" s="93">
        <v>4.2599999999999999E-2</v>
      </c>
      <c r="E938" s="94" t="s">
        <v>127</v>
      </c>
    </row>
    <row r="939" spans="1:5" x14ac:dyDescent="0.25">
      <c r="A939" s="91">
        <v>3.536986301369863</v>
      </c>
      <c r="B939" s="95" t="s">
        <v>182</v>
      </c>
      <c r="C939" s="92">
        <v>47098</v>
      </c>
      <c r="D939" s="93">
        <v>4.4880000000000003E-2</v>
      </c>
      <c r="E939" s="94" t="s">
        <v>127</v>
      </c>
    </row>
    <row r="940" spans="1:5" x14ac:dyDescent="0.25">
      <c r="A940" s="91">
        <v>3.547945205479452</v>
      </c>
      <c r="B940" s="95" t="s">
        <v>133</v>
      </c>
      <c r="C940" s="92">
        <v>47102</v>
      </c>
      <c r="D940" s="93">
        <v>4.8000000000000001E-2</v>
      </c>
      <c r="E940" s="94" t="s">
        <v>127</v>
      </c>
    </row>
    <row r="941" spans="1:5" x14ac:dyDescent="0.25">
      <c r="A941" s="91">
        <v>3.5561643835616437</v>
      </c>
      <c r="B941" s="95" t="s">
        <v>154</v>
      </c>
      <c r="C941" s="92">
        <v>47105</v>
      </c>
      <c r="D941" s="93">
        <v>2.307E-2</v>
      </c>
      <c r="E941" s="94" t="s">
        <v>127</v>
      </c>
    </row>
    <row r="942" spans="1:5" x14ac:dyDescent="0.25">
      <c r="A942" s="91">
        <v>3.5643835616438357</v>
      </c>
      <c r="B942" s="95" t="s">
        <v>145</v>
      </c>
      <c r="C942" s="92">
        <v>47108</v>
      </c>
      <c r="D942" s="93">
        <v>2.6800000000000001E-2</v>
      </c>
      <c r="E942" s="94" t="s">
        <v>127</v>
      </c>
    </row>
    <row r="943" spans="1:5" x14ac:dyDescent="0.25">
      <c r="A943" s="91">
        <v>3.6136986301369864</v>
      </c>
      <c r="B943" s="95" t="s">
        <v>137</v>
      </c>
      <c r="C943" s="92">
        <v>47126</v>
      </c>
      <c r="D943" s="93">
        <v>4.6719999999999998E-2</v>
      </c>
      <c r="E943" s="94" t="s">
        <v>127</v>
      </c>
    </row>
    <row r="944" spans="1:5" x14ac:dyDescent="0.25">
      <c r="A944" s="91">
        <v>3.6328767123287671</v>
      </c>
      <c r="B944" s="95" t="s">
        <v>165</v>
      </c>
      <c r="C944" s="92">
        <v>47133</v>
      </c>
      <c r="D944" s="93">
        <v>4.2500000000000003E-2</v>
      </c>
      <c r="E944" s="94" t="s">
        <v>127</v>
      </c>
    </row>
    <row r="945" spans="1:5" x14ac:dyDescent="0.25">
      <c r="A945" s="91">
        <v>3.6356164383561644</v>
      </c>
      <c r="B945" s="95" t="s">
        <v>63</v>
      </c>
      <c r="C945" s="92">
        <v>47134</v>
      </c>
      <c r="D945" s="93">
        <v>5.2999999999999999E-2</v>
      </c>
      <c r="E945" s="94" t="s">
        <v>127</v>
      </c>
    </row>
    <row r="946" spans="1:5" x14ac:dyDescent="0.25">
      <c r="A946" s="91">
        <v>3.6520547945205482</v>
      </c>
      <c r="B946" s="95" t="s">
        <v>182</v>
      </c>
      <c r="C946" s="92">
        <v>47140</v>
      </c>
      <c r="D946" s="93">
        <v>6.5000000000000002E-2</v>
      </c>
      <c r="E946" s="94" t="s">
        <v>127</v>
      </c>
    </row>
    <row r="947" spans="1:5" x14ac:dyDescent="0.25">
      <c r="A947" s="91">
        <v>3.6602739726027398</v>
      </c>
      <c r="B947" s="95" t="s">
        <v>193</v>
      </c>
      <c r="C947" s="92">
        <v>47143</v>
      </c>
      <c r="D947" s="93">
        <v>4.6029999999999995E-2</v>
      </c>
      <c r="E947" s="94" t="s">
        <v>127</v>
      </c>
    </row>
    <row r="948" spans="1:5" x14ac:dyDescent="0.25">
      <c r="A948" s="91">
        <v>3.6904109589041094</v>
      </c>
      <c r="B948" s="95" t="s">
        <v>141</v>
      </c>
      <c r="C948" s="92">
        <v>47154</v>
      </c>
      <c r="D948" s="93">
        <v>3.0289999999999997E-2</v>
      </c>
      <c r="E948" s="94" t="s">
        <v>127</v>
      </c>
    </row>
    <row r="949" spans="1:5" x14ac:dyDescent="0.25">
      <c r="A949" s="91">
        <v>3.7013698630136984</v>
      </c>
      <c r="B949" s="95" t="s">
        <v>139</v>
      </c>
      <c r="C949" s="92">
        <v>47158</v>
      </c>
      <c r="D949" s="93">
        <v>0.05</v>
      </c>
      <c r="E949" s="94" t="s">
        <v>127</v>
      </c>
    </row>
    <row r="950" spans="1:5" x14ac:dyDescent="0.25">
      <c r="A950" s="91">
        <v>3.7095890410958905</v>
      </c>
      <c r="B950" s="95" t="s">
        <v>135</v>
      </c>
      <c r="C950" s="92">
        <v>47161</v>
      </c>
      <c r="D950" s="93">
        <v>5.1109999999999996E-2</v>
      </c>
      <c r="E950" s="94" t="s">
        <v>127</v>
      </c>
    </row>
    <row r="951" spans="1:5" x14ac:dyDescent="0.25">
      <c r="A951" s="91">
        <v>3.7095890410958905</v>
      </c>
      <c r="B951" s="95" t="s">
        <v>170</v>
      </c>
      <c r="C951" s="92">
        <v>47161</v>
      </c>
      <c r="D951" s="93">
        <v>2.529E-2</v>
      </c>
      <c r="E951" s="94" t="s">
        <v>127</v>
      </c>
    </row>
    <row r="952" spans="1:5" x14ac:dyDescent="0.25">
      <c r="A952" s="91">
        <v>3.7123287671232879</v>
      </c>
      <c r="B952" s="95" t="s">
        <v>152</v>
      </c>
      <c r="C952" s="92">
        <v>47162</v>
      </c>
      <c r="D952" s="93">
        <v>4.7779999999999996E-2</v>
      </c>
      <c r="E952" s="94" t="s">
        <v>127</v>
      </c>
    </row>
    <row r="953" spans="1:5" x14ac:dyDescent="0.25">
      <c r="A953" s="91">
        <v>3.7178082191780821</v>
      </c>
      <c r="B953" s="95" t="s">
        <v>74</v>
      </c>
      <c r="C953" s="92">
        <v>47164</v>
      </c>
      <c r="D953" s="93">
        <v>5.2789999999999997E-2</v>
      </c>
      <c r="E953" s="94" t="s">
        <v>127</v>
      </c>
    </row>
    <row r="954" spans="1:5" x14ac:dyDescent="0.25">
      <c r="A954" s="91">
        <v>3.7369863013698632</v>
      </c>
      <c r="B954" s="95" t="s">
        <v>149</v>
      </c>
      <c r="C954" s="92">
        <v>47171</v>
      </c>
      <c r="D954" s="93">
        <v>3.5200000000000002E-2</v>
      </c>
      <c r="E954" s="94" t="s">
        <v>127</v>
      </c>
    </row>
    <row r="955" spans="1:5" x14ac:dyDescent="0.25">
      <c r="A955" s="91">
        <v>3.7397260273972601</v>
      </c>
      <c r="B955" s="95" t="s">
        <v>194</v>
      </c>
      <c r="C955" s="92">
        <v>47172</v>
      </c>
      <c r="D955" s="93">
        <v>3.7190000000000001E-2</v>
      </c>
      <c r="E955" s="94" t="s">
        <v>127</v>
      </c>
    </row>
    <row r="956" spans="1:5" x14ac:dyDescent="0.25">
      <c r="A956" s="91">
        <v>3.7424657534246575</v>
      </c>
      <c r="B956" s="95" t="s">
        <v>220</v>
      </c>
      <c r="C956" s="92">
        <v>47173</v>
      </c>
      <c r="D956" s="93">
        <v>4.8079999999999998E-2</v>
      </c>
      <c r="E956" s="94" t="s">
        <v>127</v>
      </c>
    </row>
    <row r="957" spans="1:5" x14ac:dyDescent="0.25">
      <c r="A957" s="91">
        <v>3.7534246575342465</v>
      </c>
      <c r="B957" s="95" t="s">
        <v>142</v>
      </c>
      <c r="C957" s="92">
        <v>47177</v>
      </c>
      <c r="D957" s="93">
        <v>5.457E-2</v>
      </c>
      <c r="E957" s="94" t="s">
        <v>127</v>
      </c>
    </row>
    <row r="958" spans="1:5" x14ac:dyDescent="0.25">
      <c r="A958" s="91">
        <v>3.7671232876712328</v>
      </c>
      <c r="B958" s="95" t="s">
        <v>164</v>
      </c>
      <c r="C958" s="92">
        <v>47182</v>
      </c>
      <c r="D958" s="93">
        <v>5.0999999999999997E-2</v>
      </c>
      <c r="E958" s="94" t="s">
        <v>127</v>
      </c>
    </row>
    <row r="959" spans="1:5" x14ac:dyDescent="0.25">
      <c r="A959" s="91">
        <v>3.7890410958904108</v>
      </c>
      <c r="B959" s="95" t="s">
        <v>183</v>
      </c>
      <c r="C959" s="92">
        <v>47190</v>
      </c>
      <c r="D959" s="93">
        <v>3.15E-2</v>
      </c>
      <c r="E959" s="94" t="s">
        <v>127</v>
      </c>
    </row>
    <row r="960" spans="1:5" x14ac:dyDescent="0.25">
      <c r="A960" s="91">
        <v>3.7945205479452055</v>
      </c>
      <c r="B960" s="95" t="s">
        <v>130</v>
      </c>
      <c r="C960" s="92">
        <v>47192</v>
      </c>
      <c r="D960" s="93">
        <v>5.2499999999999998E-2</v>
      </c>
      <c r="E960" s="94" t="s">
        <v>127</v>
      </c>
    </row>
    <row r="961" spans="1:5" x14ac:dyDescent="0.25">
      <c r="A961" s="91">
        <v>3.8465753424657536</v>
      </c>
      <c r="B961" s="95" t="s">
        <v>151</v>
      </c>
      <c r="C961" s="92">
        <v>47211</v>
      </c>
      <c r="D961" s="93">
        <v>3.6200000000000003E-2</v>
      </c>
      <c r="E961" s="94" t="s">
        <v>127</v>
      </c>
    </row>
    <row r="962" spans="1:5" x14ac:dyDescent="0.25">
      <c r="A962" s="91">
        <v>3.871232876712329</v>
      </c>
      <c r="B962" s="95" t="s">
        <v>171</v>
      </c>
      <c r="C962" s="92">
        <v>47220</v>
      </c>
      <c r="D962" s="93">
        <v>6.0739999999999995E-2</v>
      </c>
      <c r="E962" s="94" t="s">
        <v>127</v>
      </c>
    </row>
    <row r="963" spans="1:5" x14ac:dyDescent="0.25">
      <c r="A963" s="91">
        <v>3.8794520547945206</v>
      </c>
      <c r="B963" s="95" t="s">
        <v>155</v>
      </c>
      <c r="C963" s="92">
        <v>47223</v>
      </c>
      <c r="D963" s="93">
        <v>3.7499999999999999E-2</v>
      </c>
      <c r="E963" s="94" t="s">
        <v>127</v>
      </c>
    </row>
    <row r="964" spans="1:5" x14ac:dyDescent="0.25">
      <c r="A964" s="91">
        <v>3.9232876712328766</v>
      </c>
      <c r="B964" s="95" t="s">
        <v>130</v>
      </c>
      <c r="C964" s="92">
        <v>47239</v>
      </c>
      <c r="D964" s="93">
        <v>6.5500000000000003E-2</v>
      </c>
      <c r="E964" s="94" t="s">
        <v>127</v>
      </c>
    </row>
    <row r="965" spans="1:5" x14ac:dyDescent="0.25">
      <c r="A965" s="91">
        <v>3.9232876712328766</v>
      </c>
      <c r="B965" s="95" t="s">
        <v>143</v>
      </c>
      <c r="C965" s="92">
        <v>47239</v>
      </c>
      <c r="D965" s="93">
        <v>4.6280000000000002E-2</v>
      </c>
      <c r="E965" s="94" t="s">
        <v>127</v>
      </c>
    </row>
    <row r="966" spans="1:5" x14ac:dyDescent="0.25">
      <c r="A966" s="91">
        <v>3.9232876712328766</v>
      </c>
      <c r="B966" s="95" t="s">
        <v>155</v>
      </c>
      <c r="C966" s="92">
        <v>47239</v>
      </c>
      <c r="D966" s="93">
        <v>3.2500000000000001E-2</v>
      </c>
      <c r="E966" s="94" t="s">
        <v>127</v>
      </c>
    </row>
    <row r="967" spans="1:5" x14ac:dyDescent="0.25">
      <c r="A967" s="91">
        <v>3.9260273972602739</v>
      </c>
      <c r="B967" s="95" t="s">
        <v>133</v>
      </c>
      <c r="C967" s="92">
        <v>47240</v>
      </c>
      <c r="D967" s="93">
        <v>3.3000000000000002E-2</v>
      </c>
      <c r="E967" s="94" t="s">
        <v>127</v>
      </c>
    </row>
    <row r="968" spans="1:5" x14ac:dyDescent="0.25">
      <c r="A968" s="91">
        <v>4.0054794520547947</v>
      </c>
      <c r="B968" s="95" t="s">
        <v>187</v>
      </c>
      <c r="C968" s="92">
        <v>47269</v>
      </c>
      <c r="D968" s="93">
        <v>4.4310000000000002E-2</v>
      </c>
      <c r="E968" s="94" t="s">
        <v>127</v>
      </c>
    </row>
    <row r="969" spans="1:5" x14ac:dyDescent="0.25">
      <c r="A969" s="91">
        <v>4.0356164383561648</v>
      </c>
      <c r="B969" s="95" t="s">
        <v>158</v>
      </c>
      <c r="C969" s="92">
        <v>47280</v>
      </c>
      <c r="D969" s="93">
        <v>3.5319999999999997E-2</v>
      </c>
      <c r="E969" s="94" t="s">
        <v>127</v>
      </c>
    </row>
    <row r="970" spans="1:5" x14ac:dyDescent="0.25">
      <c r="A970" s="91">
        <v>4.0383561643835613</v>
      </c>
      <c r="B970" s="95" t="s">
        <v>63</v>
      </c>
      <c r="C970" s="92">
        <v>47281</v>
      </c>
      <c r="D970" s="93">
        <v>4.9000000000000002E-2</v>
      </c>
      <c r="E970" s="94" t="s">
        <v>127</v>
      </c>
    </row>
    <row r="971" spans="1:5" x14ac:dyDescent="0.25">
      <c r="A971" s="91">
        <v>4.043835616438356</v>
      </c>
      <c r="B971" s="95" t="s">
        <v>161</v>
      </c>
      <c r="C971" s="92">
        <v>47283</v>
      </c>
      <c r="D971" s="93">
        <v>4.2300000000000004E-2</v>
      </c>
      <c r="E971" s="94" t="s">
        <v>127</v>
      </c>
    </row>
    <row r="972" spans="1:5" x14ac:dyDescent="0.25">
      <c r="A972" s="91">
        <v>4.0630136986301366</v>
      </c>
      <c r="B972" s="95" t="s">
        <v>145</v>
      </c>
      <c r="C972" s="92">
        <v>47290</v>
      </c>
      <c r="D972" s="93">
        <v>4.0099999999999997E-2</v>
      </c>
      <c r="E972" s="94" t="s">
        <v>127</v>
      </c>
    </row>
    <row r="973" spans="1:5" x14ac:dyDescent="0.25">
      <c r="A973" s="91">
        <v>4.0630136986301366</v>
      </c>
      <c r="B973" s="95" t="s">
        <v>197</v>
      </c>
      <c r="C973" s="92">
        <v>47290</v>
      </c>
      <c r="D973" s="93">
        <v>4.9680000000000002E-2</v>
      </c>
      <c r="E973" s="94" t="s">
        <v>127</v>
      </c>
    </row>
    <row r="974" spans="1:5" x14ac:dyDescent="0.25">
      <c r="A974" s="91">
        <v>4.087671232876712</v>
      </c>
      <c r="B974" s="95" t="s">
        <v>169</v>
      </c>
      <c r="C974" s="92">
        <v>47299</v>
      </c>
      <c r="D974" s="93">
        <v>6.3739999999999991E-2</v>
      </c>
      <c r="E974" s="94" t="s">
        <v>127</v>
      </c>
    </row>
    <row r="975" spans="1:5" x14ac:dyDescent="0.25">
      <c r="A975" s="91">
        <v>4.095890410958904</v>
      </c>
      <c r="B975" s="95" t="s">
        <v>148</v>
      </c>
      <c r="C975" s="92">
        <v>47302</v>
      </c>
      <c r="D975" s="93">
        <v>4.9759999999999999E-2</v>
      </c>
      <c r="E975" s="94" t="s">
        <v>127</v>
      </c>
    </row>
    <row r="976" spans="1:5" x14ac:dyDescent="0.25">
      <c r="A976" s="91">
        <v>4.1123287671232873</v>
      </c>
      <c r="B976" s="95" t="s">
        <v>146</v>
      </c>
      <c r="C976" s="92">
        <v>47308</v>
      </c>
      <c r="D976" s="93">
        <v>2.443E-2</v>
      </c>
      <c r="E976" s="94" t="s">
        <v>127</v>
      </c>
    </row>
    <row r="977" spans="1:5" x14ac:dyDescent="0.25">
      <c r="A977" s="91">
        <v>4.1287671232876715</v>
      </c>
      <c r="B977" s="95" t="s">
        <v>190</v>
      </c>
      <c r="C977" s="92">
        <v>47314</v>
      </c>
      <c r="D977" s="93">
        <v>4.6500000000000007E-2</v>
      </c>
      <c r="E977" s="94" t="s">
        <v>127</v>
      </c>
    </row>
    <row r="978" spans="1:5" x14ac:dyDescent="0.25">
      <c r="A978" s="91">
        <v>4.1753424657534248</v>
      </c>
      <c r="B978" s="95" t="s">
        <v>81</v>
      </c>
      <c r="C978" s="92">
        <v>47331</v>
      </c>
      <c r="D978" s="93">
        <v>4.9500000000000002E-2</v>
      </c>
      <c r="E978" s="94" t="s">
        <v>127</v>
      </c>
    </row>
    <row r="979" spans="1:5" x14ac:dyDescent="0.25">
      <c r="A979" s="91">
        <v>4.2136986301369861</v>
      </c>
      <c r="B979" s="95" t="s">
        <v>220</v>
      </c>
      <c r="C979" s="92">
        <v>47345</v>
      </c>
      <c r="D979" s="93">
        <v>3.3939999999999998E-2</v>
      </c>
      <c r="E979" s="94" t="s">
        <v>127</v>
      </c>
    </row>
    <row r="980" spans="1:5" x14ac:dyDescent="0.25">
      <c r="A980" s="91">
        <v>4.2273972602739729</v>
      </c>
      <c r="B980" s="95" t="s">
        <v>87</v>
      </c>
      <c r="C980" s="92">
        <v>47350</v>
      </c>
      <c r="D980" s="93">
        <v>4.4199999999999996E-2</v>
      </c>
      <c r="E980" s="94" t="s">
        <v>127</v>
      </c>
    </row>
    <row r="981" spans="1:5" x14ac:dyDescent="0.25">
      <c r="A981" s="91">
        <v>4.2712328767123289</v>
      </c>
      <c r="B981" s="95" t="s">
        <v>174</v>
      </c>
      <c r="C981" s="92">
        <v>47366</v>
      </c>
      <c r="D981" s="93">
        <v>4.147E-2</v>
      </c>
      <c r="E981" s="94" t="s">
        <v>127</v>
      </c>
    </row>
    <row r="982" spans="1:5" x14ac:dyDescent="0.25">
      <c r="A982" s="91">
        <v>4.2712328767123289</v>
      </c>
      <c r="B982" s="95" t="s">
        <v>196</v>
      </c>
      <c r="C982" s="92">
        <v>47366</v>
      </c>
      <c r="D982" s="93">
        <v>4.1929999999999995E-2</v>
      </c>
      <c r="E982" s="94" t="s">
        <v>127</v>
      </c>
    </row>
    <row r="983" spans="1:5" x14ac:dyDescent="0.25">
      <c r="A983" s="91">
        <v>4.2849315068493148</v>
      </c>
      <c r="B983" s="95" t="s">
        <v>130</v>
      </c>
      <c r="C983" s="92">
        <v>47371</v>
      </c>
      <c r="D983" s="93">
        <v>2.8999999999999998E-2</v>
      </c>
      <c r="E983" s="94" t="s">
        <v>127</v>
      </c>
    </row>
    <row r="984" spans="1:5" x14ac:dyDescent="0.25">
      <c r="A984" s="91">
        <v>4.2904109589041095</v>
      </c>
      <c r="B984" s="95" t="s">
        <v>186</v>
      </c>
      <c r="C984" s="92">
        <v>47373</v>
      </c>
      <c r="D984" s="93">
        <v>4.1200000000000001E-2</v>
      </c>
      <c r="E984" s="94" t="s">
        <v>127</v>
      </c>
    </row>
    <row r="985" spans="1:5" x14ac:dyDescent="0.25">
      <c r="A985" s="91">
        <v>4.2931506849315069</v>
      </c>
      <c r="B985" s="95" t="s">
        <v>133</v>
      </c>
      <c r="C985" s="92">
        <v>47374</v>
      </c>
      <c r="D985" s="93">
        <v>0.05</v>
      </c>
      <c r="E985" s="94" t="s">
        <v>127</v>
      </c>
    </row>
    <row r="986" spans="1:5" x14ac:dyDescent="0.25">
      <c r="A986" s="91">
        <v>4.3041095890410963</v>
      </c>
      <c r="B986" s="95" t="s">
        <v>173</v>
      </c>
      <c r="C986" s="92">
        <v>47378</v>
      </c>
      <c r="D986" s="93">
        <v>3.6000000000000004E-2</v>
      </c>
      <c r="E986" s="94" t="s">
        <v>127</v>
      </c>
    </row>
    <row r="987" spans="1:5" x14ac:dyDescent="0.25">
      <c r="A987" s="91">
        <v>4.3068493150684928</v>
      </c>
      <c r="B987" s="95" t="s">
        <v>128</v>
      </c>
      <c r="C987" s="92">
        <v>47379</v>
      </c>
      <c r="D987" s="93">
        <v>0.03</v>
      </c>
      <c r="E987" s="94" t="s">
        <v>127</v>
      </c>
    </row>
    <row r="988" spans="1:5" x14ac:dyDescent="0.25">
      <c r="A988" s="91">
        <v>4.3342465753424655</v>
      </c>
      <c r="B988" s="95" t="s">
        <v>153</v>
      </c>
      <c r="C988" s="92">
        <v>47389</v>
      </c>
      <c r="D988" s="93">
        <v>5.2440000000000001E-2</v>
      </c>
      <c r="E988" s="94" t="s">
        <v>127</v>
      </c>
    </row>
    <row r="989" spans="1:5" x14ac:dyDescent="0.25">
      <c r="A989" s="91">
        <v>4.3424657534246576</v>
      </c>
      <c r="B989" s="95" t="s">
        <v>143</v>
      </c>
      <c r="C989" s="92">
        <v>47392</v>
      </c>
      <c r="D989" s="93">
        <v>5.9619999999999999E-2</v>
      </c>
      <c r="E989" s="94" t="s">
        <v>127</v>
      </c>
    </row>
    <row r="990" spans="1:5" x14ac:dyDescent="0.25">
      <c r="A990" s="91">
        <v>4.3479452054794523</v>
      </c>
      <c r="B990" s="95" t="s">
        <v>172</v>
      </c>
      <c r="C990" s="92">
        <v>47394</v>
      </c>
      <c r="D990" s="93">
        <v>2.9900000000000003E-2</v>
      </c>
      <c r="E990" s="94" t="s">
        <v>127</v>
      </c>
    </row>
    <row r="991" spans="1:5" x14ac:dyDescent="0.25">
      <c r="A991" s="91">
        <v>4.3506849315068497</v>
      </c>
      <c r="B991" s="95" t="s">
        <v>171</v>
      </c>
      <c r="C991" s="92">
        <v>47395</v>
      </c>
      <c r="D991" s="93">
        <v>3.9989999999999998E-2</v>
      </c>
      <c r="E991" s="94" t="s">
        <v>127</v>
      </c>
    </row>
    <row r="992" spans="1:5" x14ac:dyDescent="0.25">
      <c r="A992" s="91">
        <v>4.3643835616438356</v>
      </c>
      <c r="B992" s="95" t="s">
        <v>179</v>
      </c>
      <c r="C992" s="92">
        <v>47400</v>
      </c>
      <c r="D992" s="93">
        <v>3.4099999999999998E-2</v>
      </c>
      <c r="E992" s="94" t="s">
        <v>127</v>
      </c>
    </row>
    <row r="993" spans="1:5" x14ac:dyDescent="0.25">
      <c r="A993" s="91">
        <v>4.3863013698630136</v>
      </c>
      <c r="B993" s="95" t="s">
        <v>129</v>
      </c>
      <c r="C993" s="92">
        <v>47408</v>
      </c>
      <c r="D993" s="93">
        <v>4.4359999999999997E-2</v>
      </c>
      <c r="E993" s="94" t="s">
        <v>127</v>
      </c>
    </row>
    <row r="994" spans="1:5" x14ac:dyDescent="0.25">
      <c r="A994" s="91">
        <v>4.3890410958904109</v>
      </c>
      <c r="B994" s="95" t="s">
        <v>188</v>
      </c>
      <c r="C994" s="92">
        <v>47409</v>
      </c>
      <c r="D994" s="93">
        <v>3.8759999999999996E-2</v>
      </c>
      <c r="E994" s="94" t="s">
        <v>127</v>
      </c>
    </row>
    <row r="995" spans="1:5" x14ac:dyDescent="0.25">
      <c r="A995" s="91">
        <v>4.4273972602739722</v>
      </c>
      <c r="B995" s="95" t="s">
        <v>197</v>
      </c>
      <c r="C995" s="92">
        <v>47423</v>
      </c>
      <c r="D995" s="93">
        <v>4.3819999999999998E-2</v>
      </c>
      <c r="E995" s="94" t="s">
        <v>127</v>
      </c>
    </row>
    <row r="996" spans="1:5" x14ac:dyDescent="0.25">
      <c r="A996" s="91">
        <v>4.4383561643835616</v>
      </c>
      <c r="B996" s="95" t="s">
        <v>160</v>
      </c>
      <c r="C996" s="92">
        <v>47427</v>
      </c>
      <c r="D996" s="93">
        <v>4.4000000000000004E-2</v>
      </c>
      <c r="E996" s="94" t="s">
        <v>127</v>
      </c>
    </row>
    <row r="997" spans="1:5" x14ac:dyDescent="0.25">
      <c r="A997" s="91">
        <v>4.4767123287671229</v>
      </c>
      <c r="B997" s="95" t="s">
        <v>87</v>
      </c>
      <c r="C997" s="92">
        <v>47441</v>
      </c>
      <c r="D997" s="93">
        <v>4.4900000000000002E-2</v>
      </c>
      <c r="E997" s="94" t="s">
        <v>127</v>
      </c>
    </row>
    <row r="998" spans="1:5" x14ac:dyDescent="0.25">
      <c r="A998" s="91">
        <v>4.484931506849315</v>
      </c>
      <c r="B998" s="95" t="s">
        <v>198</v>
      </c>
      <c r="C998" s="92">
        <v>47444</v>
      </c>
      <c r="D998" s="93">
        <v>4.3619999999999999E-2</v>
      </c>
      <c r="E998" s="94" t="s">
        <v>127</v>
      </c>
    </row>
    <row r="999" spans="1:5" x14ac:dyDescent="0.25">
      <c r="A999" s="91">
        <v>4.4986301369863018</v>
      </c>
      <c r="B999" s="95" t="s">
        <v>181</v>
      </c>
      <c r="C999" s="92">
        <v>47449</v>
      </c>
      <c r="D999" s="93">
        <v>3.9980000000000002E-2</v>
      </c>
      <c r="E999" s="94" t="s">
        <v>127</v>
      </c>
    </row>
    <row r="1000" spans="1:5" x14ac:dyDescent="0.25">
      <c r="A1000" s="91">
        <v>4.5041095890410956</v>
      </c>
      <c r="B1000" s="95" t="s">
        <v>144</v>
      </c>
      <c r="C1000" s="92">
        <v>47451</v>
      </c>
      <c r="D1000" s="93">
        <v>5.2499999999999998E-2</v>
      </c>
      <c r="E1000" s="94" t="s">
        <v>127</v>
      </c>
    </row>
    <row r="1001" spans="1:5" x14ac:dyDescent="0.25">
      <c r="A1001" s="91">
        <v>4.5123287671232877</v>
      </c>
      <c r="B1001" s="95" t="s">
        <v>199</v>
      </c>
      <c r="C1001" s="92">
        <v>47454</v>
      </c>
      <c r="D1001" s="93">
        <v>4.0999999999999995E-2</v>
      </c>
      <c r="E1001" s="94" t="s">
        <v>127</v>
      </c>
    </row>
    <row r="1002" spans="1:5" x14ac:dyDescent="0.25">
      <c r="A1002" s="91">
        <v>4.5342465753424657</v>
      </c>
      <c r="B1002" s="95" t="s">
        <v>155</v>
      </c>
      <c r="C1002" s="92">
        <v>47462</v>
      </c>
      <c r="D1002" s="93">
        <v>3.3000000000000002E-2</v>
      </c>
      <c r="E1002" s="94" t="s">
        <v>127</v>
      </c>
    </row>
    <row r="1003" spans="1:5" x14ac:dyDescent="0.25">
      <c r="A1003" s="91">
        <v>4.5397260273972604</v>
      </c>
      <c r="B1003" s="95" t="s">
        <v>182</v>
      </c>
      <c r="C1003" s="92">
        <v>47464</v>
      </c>
      <c r="D1003" s="93">
        <v>3.5639999999999998E-2</v>
      </c>
      <c r="E1003" s="94" t="s">
        <v>127</v>
      </c>
    </row>
    <row r="1004" spans="1:5" x14ac:dyDescent="0.25">
      <c r="A1004" s="91">
        <v>4.5616438356164384</v>
      </c>
      <c r="B1004" s="95" t="s">
        <v>154</v>
      </c>
      <c r="C1004" s="92">
        <v>47472</v>
      </c>
      <c r="D1004" s="93">
        <v>3.526E-2</v>
      </c>
      <c r="E1004" s="94" t="s">
        <v>127</v>
      </c>
    </row>
    <row r="1005" spans="1:5" x14ac:dyDescent="0.25">
      <c r="A1005" s="91">
        <v>4.6219178082191785</v>
      </c>
      <c r="B1005" s="95" t="s">
        <v>136</v>
      </c>
      <c r="C1005" s="92">
        <v>47494</v>
      </c>
      <c r="D1005" s="93">
        <v>5.0199999999999995E-2</v>
      </c>
      <c r="E1005" s="94" t="s">
        <v>127</v>
      </c>
    </row>
    <row r="1006" spans="1:5" x14ac:dyDescent="0.25">
      <c r="A1006" s="91">
        <v>4.6328767123287671</v>
      </c>
      <c r="B1006" s="95" t="s">
        <v>165</v>
      </c>
      <c r="C1006" s="92">
        <v>47498</v>
      </c>
      <c r="D1006" s="93">
        <v>3.3799999999999997E-2</v>
      </c>
      <c r="E1006" s="94" t="s">
        <v>127</v>
      </c>
    </row>
    <row r="1007" spans="1:5" x14ac:dyDescent="0.25">
      <c r="A1007" s="91">
        <v>4.6328767123287671</v>
      </c>
      <c r="B1007" s="95" t="s">
        <v>190</v>
      </c>
      <c r="C1007" s="92">
        <v>47498</v>
      </c>
      <c r="D1007" s="93">
        <v>4.4999999999999998E-2</v>
      </c>
      <c r="E1007" s="94" t="s">
        <v>127</v>
      </c>
    </row>
    <row r="1008" spans="1:5" x14ac:dyDescent="0.25">
      <c r="A1008" s="91">
        <v>4.6356164383561644</v>
      </c>
      <c r="B1008" s="95" t="s">
        <v>158</v>
      </c>
      <c r="C1008" s="92">
        <v>47499</v>
      </c>
      <c r="D1008" s="93">
        <v>4.2930000000000003E-2</v>
      </c>
      <c r="E1008" s="94" t="s">
        <v>127</v>
      </c>
    </row>
    <row r="1009" spans="1:5" x14ac:dyDescent="0.25">
      <c r="A1009" s="91">
        <v>4.6794520547945204</v>
      </c>
      <c r="B1009" s="95" t="s">
        <v>151</v>
      </c>
      <c r="C1009" s="92">
        <v>47515</v>
      </c>
      <c r="D1009" s="93">
        <v>3.3099999999999997E-2</v>
      </c>
      <c r="E1009" s="94" t="s">
        <v>127</v>
      </c>
    </row>
    <row r="1010" spans="1:5" x14ac:dyDescent="0.25">
      <c r="A1010" s="91">
        <v>4.6794520547945204</v>
      </c>
      <c r="B1010" s="95" t="s">
        <v>200</v>
      </c>
      <c r="C1010" s="92">
        <v>47515</v>
      </c>
      <c r="D1010" s="93">
        <v>4.3230000000000005E-2</v>
      </c>
      <c r="E1010" s="94" t="s">
        <v>127</v>
      </c>
    </row>
    <row r="1011" spans="1:5" x14ac:dyDescent="0.25">
      <c r="A1011" s="91">
        <v>4.6986301369863011</v>
      </c>
      <c r="B1011" s="95" t="s">
        <v>126</v>
      </c>
      <c r="C1011" s="92">
        <v>47522</v>
      </c>
      <c r="D1011" s="93">
        <v>4.4240000000000002E-2</v>
      </c>
      <c r="E1011" s="94" t="s">
        <v>127</v>
      </c>
    </row>
    <row r="1012" spans="1:5" x14ac:dyDescent="0.25">
      <c r="A1012" s="91">
        <v>4.7013698630136984</v>
      </c>
      <c r="B1012" s="95" t="s">
        <v>130</v>
      </c>
      <c r="C1012" s="92">
        <v>47523</v>
      </c>
      <c r="D1012" s="93">
        <v>4.5499999999999999E-2</v>
      </c>
      <c r="E1012" s="94" t="s">
        <v>127</v>
      </c>
    </row>
    <row r="1013" spans="1:5" x14ac:dyDescent="0.25">
      <c r="A1013" s="91">
        <v>4.7178082191780826</v>
      </c>
      <c r="B1013" s="95" t="s">
        <v>74</v>
      </c>
      <c r="C1013" s="92">
        <v>47529</v>
      </c>
      <c r="D1013" s="93">
        <v>4.2599999999999999E-2</v>
      </c>
      <c r="E1013" s="94" t="s">
        <v>127</v>
      </c>
    </row>
    <row r="1014" spans="1:5" x14ac:dyDescent="0.25">
      <c r="A1014" s="91">
        <v>4.7287671232876711</v>
      </c>
      <c r="B1014" s="95" t="s">
        <v>133</v>
      </c>
      <c r="C1014" s="92">
        <v>47533</v>
      </c>
      <c r="D1014" s="93">
        <v>3.15E-2</v>
      </c>
      <c r="E1014" s="94" t="s">
        <v>127</v>
      </c>
    </row>
    <row r="1015" spans="1:5" x14ac:dyDescent="0.25">
      <c r="A1015" s="91">
        <v>4.7342465753424658</v>
      </c>
      <c r="B1015" s="95" t="s">
        <v>220</v>
      </c>
      <c r="C1015" s="92">
        <v>47535</v>
      </c>
      <c r="D1015" s="93">
        <v>3.117E-2</v>
      </c>
      <c r="E1015" s="94" t="s">
        <v>127</v>
      </c>
    </row>
    <row r="1016" spans="1:5" x14ac:dyDescent="0.25">
      <c r="A1016" s="91">
        <v>4.7369863013698632</v>
      </c>
      <c r="B1016" s="95" t="s">
        <v>172</v>
      </c>
      <c r="C1016" s="92">
        <v>47536</v>
      </c>
      <c r="D1016" s="93">
        <v>4.2099999999999999E-2</v>
      </c>
      <c r="E1016" s="94" t="s">
        <v>127</v>
      </c>
    </row>
    <row r="1017" spans="1:5" x14ac:dyDescent="0.25">
      <c r="A1017" s="91">
        <v>4.7452054794520544</v>
      </c>
      <c r="B1017" s="95" t="s">
        <v>172</v>
      </c>
      <c r="C1017" s="92">
        <v>47539</v>
      </c>
      <c r="D1017" s="93">
        <v>3.9E-2</v>
      </c>
      <c r="E1017" s="94" t="s">
        <v>127</v>
      </c>
    </row>
    <row r="1018" spans="1:5" x14ac:dyDescent="0.25">
      <c r="A1018" s="91">
        <v>4.7452054794520544</v>
      </c>
      <c r="B1018" s="95" t="s">
        <v>139</v>
      </c>
      <c r="C1018" s="92">
        <v>47539</v>
      </c>
      <c r="D1018" s="93">
        <v>4.4500000000000005E-2</v>
      </c>
      <c r="E1018" s="94" t="s">
        <v>127</v>
      </c>
    </row>
    <row r="1019" spans="1:5" x14ac:dyDescent="0.25">
      <c r="A1019" s="91">
        <v>4.7561643835616438</v>
      </c>
      <c r="B1019" s="95" t="s">
        <v>143</v>
      </c>
      <c r="C1019" s="92">
        <v>47543</v>
      </c>
      <c r="D1019" s="93">
        <v>5.4699999999999999E-2</v>
      </c>
      <c r="E1019" s="94" t="s">
        <v>127</v>
      </c>
    </row>
    <row r="1020" spans="1:5" x14ac:dyDescent="0.25">
      <c r="A1020" s="91">
        <v>4.7643835616438359</v>
      </c>
      <c r="B1020" s="95" t="s">
        <v>158</v>
      </c>
      <c r="C1020" s="92">
        <v>47546</v>
      </c>
      <c r="D1020" s="93">
        <v>2.981E-2</v>
      </c>
      <c r="E1020" s="94" t="s">
        <v>127</v>
      </c>
    </row>
    <row r="1021" spans="1:5" x14ac:dyDescent="0.25">
      <c r="A1021" s="91">
        <v>4.7643835616438359</v>
      </c>
      <c r="B1021" s="95" t="s">
        <v>180</v>
      </c>
      <c r="C1021" s="92">
        <v>47546</v>
      </c>
      <c r="D1021" s="93">
        <v>4.8160000000000001E-2</v>
      </c>
      <c r="E1021" s="94" t="s">
        <v>127</v>
      </c>
    </row>
    <row r="1022" spans="1:5" x14ac:dyDescent="0.25">
      <c r="A1022" s="91">
        <v>4.7671232876712333</v>
      </c>
      <c r="B1022" s="95" t="s">
        <v>148</v>
      </c>
      <c r="C1022" s="92">
        <v>47547</v>
      </c>
      <c r="D1022" s="93">
        <v>4.0770000000000001E-2</v>
      </c>
      <c r="E1022" s="94" t="s">
        <v>127</v>
      </c>
    </row>
    <row r="1023" spans="1:5" x14ac:dyDescent="0.25">
      <c r="A1023" s="91">
        <v>4.7945205479452051</v>
      </c>
      <c r="B1023" s="95" t="s">
        <v>169</v>
      </c>
      <c r="C1023" s="92">
        <v>47557</v>
      </c>
      <c r="D1023" s="93">
        <v>4.9980000000000004E-2</v>
      </c>
      <c r="E1023" s="94" t="s">
        <v>127</v>
      </c>
    </row>
    <row r="1024" spans="1:5" x14ac:dyDescent="0.25">
      <c r="A1024" s="91">
        <v>4.8301369863013699</v>
      </c>
      <c r="B1024" s="95" t="s">
        <v>221</v>
      </c>
      <c r="C1024" s="92">
        <v>47570</v>
      </c>
      <c r="D1024" s="93">
        <v>4.4229999999999998E-2</v>
      </c>
      <c r="E1024" s="94" t="s">
        <v>127</v>
      </c>
    </row>
    <row r="1025" spans="1:5" x14ac:dyDescent="0.25">
      <c r="A1025" s="91">
        <v>4.8328767123287673</v>
      </c>
      <c r="B1025" s="95" t="s">
        <v>153</v>
      </c>
      <c r="C1025" s="92">
        <v>47571</v>
      </c>
      <c r="D1025" s="93">
        <v>5.1390000000000005E-2</v>
      </c>
      <c r="E1025" s="94" t="s">
        <v>127</v>
      </c>
    </row>
    <row r="1026" spans="1:5" x14ac:dyDescent="0.25">
      <c r="A1026" s="91">
        <v>4.8438356164383558</v>
      </c>
      <c r="B1026" s="95" t="s">
        <v>63</v>
      </c>
      <c r="C1026" s="92">
        <v>47575</v>
      </c>
      <c r="D1026" s="93">
        <v>4.1500000000000002E-2</v>
      </c>
      <c r="E1026" s="94" t="s">
        <v>127</v>
      </c>
    </row>
    <row r="1027" spans="1:5" x14ac:dyDescent="0.25">
      <c r="A1027" s="91">
        <v>4.8630136986301373</v>
      </c>
      <c r="B1027" s="95" t="s">
        <v>157</v>
      </c>
      <c r="C1027" s="92">
        <v>47582</v>
      </c>
      <c r="D1027" s="93">
        <v>0.05</v>
      </c>
      <c r="E1027" s="94" t="s">
        <v>127</v>
      </c>
    </row>
    <row r="1028" spans="1:5" x14ac:dyDescent="0.25">
      <c r="A1028" s="91">
        <v>4.9095890410958907</v>
      </c>
      <c r="B1028" s="95" t="s">
        <v>146</v>
      </c>
      <c r="C1028" s="92">
        <v>47599</v>
      </c>
      <c r="D1028" s="93">
        <v>5.1650000000000001E-2</v>
      </c>
      <c r="E1028" s="94" t="s">
        <v>127</v>
      </c>
    </row>
    <row r="1029" spans="1:5" x14ac:dyDescent="0.25">
      <c r="A1029" s="91">
        <v>4.9260273972602739</v>
      </c>
      <c r="B1029" s="95" t="s">
        <v>201</v>
      </c>
      <c r="C1029" s="92">
        <v>47605</v>
      </c>
      <c r="D1029" s="93">
        <v>4.8379999999999999E-2</v>
      </c>
      <c r="E1029" s="94" t="s">
        <v>127</v>
      </c>
    </row>
    <row r="1030" spans="1:5" x14ac:dyDescent="0.25">
      <c r="A1030" s="91">
        <v>4.9397260273972599</v>
      </c>
      <c r="B1030" s="95" t="s">
        <v>182</v>
      </c>
      <c r="C1030" s="92">
        <v>47610</v>
      </c>
      <c r="D1030" s="93">
        <v>2.2839999999999999E-2</v>
      </c>
      <c r="E1030" s="94" t="s">
        <v>127</v>
      </c>
    </row>
    <row r="1031" spans="1:5" x14ac:dyDescent="0.25">
      <c r="A1031" s="91">
        <v>4.9534246575342467</v>
      </c>
      <c r="B1031" s="95" t="s">
        <v>226</v>
      </c>
      <c r="C1031" s="92">
        <v>47615</v>
      </c>
      <c r="D1031" s="93">
        <v>5.1089999999999997E-2</v>
      </c>
      <c r="E1031" s="94" t="s">
        <v>127</v>
      </c>
    </row>
    <row r="1032" spans="1:5" x14ac:dyDescent="0.25">
      <c r="A1032" s="91">
        <v>4.956164383561644</v>
      </c>
      <c r="B1032" s="95" t="s">
        <v>202</v>
      </c>
      <c r="C1032" s="92">
        <v>47616</v>
      </c>
      <c r="D1032" s="93">
        <v>3.3270000000000001E-2</v>
      </c>
      <c r="E1032" s="94" t="s">
        <v>127</v>
      </c>
    </row>
    <row r="1033" spans="1:5" x14ac:dyDescent="0.25">
      <c r="A1033" s="91">
        <v>4.9589041095890414</v>
      </c>
      <c r="B1033" s="95" t="s">
        <v>130</v>
      </c>
      <c r="C1033" s="92">
        <v>47617</v>
      </c>
      <c r="D1033" s="93">
        <v>2.5000000000000001E-2</v>
      </c>
      <c r="E1033" s="94" t="s">
        <v>127</v>
      </c>
    </row>
    <row r="1034" spans="1:5" x14ac:dyDescent="0.25">
      <c r="A1034" s="91">
        <v>4.9945205479452053</v>
      </c>
      <c r="B1034" s="95" t="s">
        <v>227</v>
      </c>
      <c r="C1034" s="92">
        <v>47630</v>
      </c>
      <c r="D1034" s="93">
        <v>3.8780000000000002E-2</v>
      </c>
      <c r="E1034" s="94" t="s">
        <v>127</v>
      </c>
    </row>
    <row r="1035" spans="1:5" x14ac:dyDescent="0.25">
      <c r="A1035" s="91">
        <v>4.9945205479452053</v>
      </c>
      <c r="B1035" s="95" t="s">
        <v>192</v>
      </c>
      <c r="C1035" s="92">
        <v>47630</v>
      </c>
      <c r="D1035" s="93">
        <v>6.3E-2</v>
      </c>
      <c r="E1035" s="94" t="s">
        <v>127</v>
      </c>
    </row>
    <row r="1036" spans="1:5" x14ac:dyDescent="0.25">
      <c r="A1036" s="91">
        <v>5</v>
      </c>
      <c r="B1036" s="95" t="s">
        <v>191</v>
      </c>
      <c r="C1036" s="92">
        <v>47632</v>
      </c>
      <c r="D1036" s="93">
        <v>3.959E-2</v>
      </c>
      <c r="E1036" s="94" t="s">
        <v>127</v>
      </c>
    </row>
    <row r="1037" spans="1:5" x14ac:dyDescent="0.25">
      <c r="A1037" s="91">
        <v>5</v>
      </c>
      <c r="B1037" s="95" t="s">
        <v>162</v>
      </c>
      <c r="C1037" s="92">
        <v>47632</v>
      </c>
      <c r="D1037" s="93">
        <v>5.7099999999999998E-2</v>
      </c>
      <c r="E1037" s="94" t="s">
        <v>127</v>
      </c>
    </row>
    <row r="1038" spans="1:5" x14ac:dyDescent="0.25">
      <c r="A1038" s="91">
        <v>5.0136986301369859</v>
      </c>
      <c r="B1038" s="95" t="s">
        <v>140</v>
      </c>
      <c r="C1038" s="92">
        <v>47637</v>
      </c>
      <c r="D1038" s="93">
        <v>4.5129999999999997E-2</v>
      </c>
      <c r="E1038" s="94" t="s">
        <v>127</v>
      </c>
    </row>
    <row r="1039" spans="1:5" x14ac:dyDescent="0.25">
      <c r="A1039" s="91">
        <v>5.0136986301369859</v>
      </c>
      <c r="B1039" s="95" t="s">
        <v>228</v>
      </c>
      <c r="C1039" s="92">
        <v>47637</v>
      </c>
      <c r="D1039" s="93">
        <v>4.5499999999999999E-2</v>
      </c>
      <c r="E1039" s="94" t="s">
        <v>127</v>
      </c>
    </row>
    <row r="1040" spans="1:5" x14ac:dyDescent="0.25">
      <c r="A1040" s="91">
        <v>5.0301369863013701</v>
      </c>
      <c r="B1040" s="95" t="s">
        <v>141</v>
      </c>
      <c r="C1040" s="92">
        <v>47643</v>
      </c>
      <c r="D1040" s="93">
        <v>4.292E-2</v>
      </c>
      <c r="E1040" s="94" t="s">
        <v>127</v>
      </c>
    </row>
    <row r="1041" spans="1:5" x14ac:dyDescent="0.25">
      <c r="A1041" s="91">
        <v>5.0630136986301366</v>
      </c>
      <c r="B1041" s="95" t="s">
        <v>145</v>
      </c>
      <c r="C1041" s="92">
        <v>47655</v>
      </c>
      <c r="D1041" s="93">
        <v>0.04</v>
      </c>
      <c r="E1041" s="94" t="s">
        <v>127</v>
      </c>
    </row>
    <row r="1042" spans="1:5" x14ac:dyDescent="0.25">
      <c r="A1042" s="91">
        <v>5.0794520547945208</v>
      </c>
      <c r="B1042" s="95" t="s">
        <v>177</v>
      </c>
      <c r="C1042" s="92">
        <v>47661</v>
      </c>
      <c r="D1042" s="93">
        <v>5.3929999999999999E-2</v>
      </c>
      <c r="E1042" s="94" t="s">
        <v>127</v>
      </c>
    </row>
    <row r="1043" spans="1:5" x14ac:dyDescent="0.25">
      <c r="A1043" s="91">
        <v>5.1287671232876715</v>
      </c>
      <c r="B1043" s="95" t="s">
        <v>128</v>
      </c>
      <c r="C1043" s="92">
        <v>47679</v>
      </c>
      <c r="D1043" s="93">
        <v>5.2770000000000004E-2</v>
      </c>
      <c r="E1043" s="94" t="s">
        <v>127</v>
      </c>
    </row>
    <row r="1044" spans="1:5" x14ac:dyDescent="0.25">
      <c r="A1044" s="91">
        <v>5.1534246575342468</v>
      </c>
      <c r="B1044" s="95" t="s">
        <v>172</v>
      </c>
      <c r="C1044" s="92">
        <v>47688</v>
      </c>
      <c r="D1044" s="93">
        <v>7.22E-2</v>
      </c>
      <c r="E1044" s="94" t="s">
        <v>127</v>
      </c>
    </row>
    <row r="1045" spans="1:5" x14ac:dyDescent="0.25">
      <c r="A1045" s="91">
        <v>5.161643835616438</v>
      </c>
      <c r="B1045" s="95" t="s">
        <v>179</v>
      </c>
      <c r="C1045" s="92">
        <v>47691</v>
      </c>
      <c r="D1045" s="93">
        <v>5.7099999999999998E-2</v>
      </c>
      <c r="E1045" s="94" t="s">
        <v>127</v>
      </c>
    </row>
    <row r="1046" spans="1:5" x14ac:dyDescent="0.25">
      <c r="A1046" s="91">
        <v>5.1753424657534248</v>
      </c>
      <c r="B1046" s="95" t="s">
        <v>154</v>
      </c>
      <c r="C1046" s="92">
        <v>47696</v>
      </c>
      <c r="D1046" s="93">
        <v>5.1619999999999999E-2</v>
      </c>
      <c r="E1046" s="94" t="s">
        <v>127</v>
      </c>
    </row>
    <row r="1047" spans="1:5" x14ac:dyDescent="0.25">
      <c r="A1047" s="91">
        <v>5.2821917808219174</v>
      </c>
      <c r="B1047" s="95" t="s">
        <v>133</v>
      </c>
      <c r="C1047" s="92">
        <v>47735</v>
      </c>
      <c r="D1047" s="93">
        <v>5.5999999999999994E-2</v>
      </c>
      <c r="E1047" s="94" t="s">
        <v>127</v>
      </c>
    </row>
    <row r="1048" spans="1:5" x14ac:dyDescent="0.25">
      <c r="A1048" s="91">
        <v>5.3013698630136989</v>
      </c>
      <c r="B1048" s="95" t="s">
        <v>184</v>
      </c>
      <c r="C1048" s="92">
        <v>47742</v>
      </c>
      <c r="D1048" s="93">
        <v>5.3719999999999997E-2</v>
      </c>
      <c r="E1048" s="94" t="s">
        <v>127</v>
      </c>
    </row>
    <row r="1049" spans="1:5" x14ac:dyDescent="0.25">
      <c r="A1049" s="91">
        <v>5.3150684931506849</v>
      </c>
      <c r="B1049" s="95" t="s">
        <v>155</v>
      </c>
      <c r="C1049" s="92">
        <v>47747</v>
      </c>
      <c r="D1049" s="93">
        <v>5.7999999999999996E-2</v>
      </c>
      <c r="E1049" s="94" t="s">
        <v>127</v>
      </c>
    </row>
    <row r="1050" spans="1:5" x14ac:dyDescent="0.25">
      <c r="A1050" s="91">
        <v>5.3260273972602743</v>
      </c>
      <c r="B1050" s="95" t="s">
        <v>193</v>
      </c>
      <c r="C1050" s="92">
        <v>47751</v>
      </c>
      <c r="D1050" s="93">
        <v>5.5919999999999997E-2</v>
      </c>
      <c r="E1050" s="94" t="s">
        <v>127</v>
      </c>
    </row>
    <row r="1051" spans="1:5" x14ac:dyDescent="0.25">
      <c r="A1051" s="91">
        <v>5.3589041095890408</v>
      </c>
      <c r="B1051" s="95" t="s">
        <v>133</v>
      </c>
      <c r="C1051" s="92">
        <v>47763</v>
      </c>
      <c r="D1051" s="93">
        <v>2.0499999999999997E-2</v>
      </c>
      <c r="E1051" s="94" t="s">
        <v>127</v>
      </c>
    </row>
    <row r="1052" spans="1:5" x14ac:dyDescent="0.25">
      <c r="A1052" s="91">
        <v>5.3643835616438356</v>
      </c>
      <c r="B1052" s="95" t="s">
        <v>153</v>
      </c>
      <c r="C1052" s="92">
        <v>47765</v>
      </c>
      <c r="D1052" s="93">
        <v>3.211E-2</v>
      </c>
      <c r="E1052" s="94" t="s">
        <v>127</v>
      </c>
    </row>
    <row r="1053" spans="1:5" x14ac:dyDescent="0.25">
      <c r="A1053" s="91">
        <v>5.4794520547945202</v>
      </c>
      <c r="B1053" s="95" t="s">
        <v>144</v>
      </c>
      <c r="C1053" s="92">
        <v>47807</v>
      </c>
      <c r="D1053" s="93">
        <v>5.4919999999999997E-2</v>
      </c>
      <c r="E1053" s="94" t="s">
        <v>127</v>
      </c>
    </row>
    <row r="1054" spans="1:5" x14ac:dyDescent="0.25">
      <c r="A1054" s="91">
        <v>5.484931506849315</v>
      </c>
      <c r="B1054" s="95" t="s">
        <v>186</v>
      </c>
      <c r="C1054" s="92">
        <v>47809</v>
      </c>
      <c r="D1054" s="93">
        <v>5.5480000000000002E-2</v>
      </c>
      <c r="E1054" s="94" t="s">
        <v>127</v>
      </c>
    </row>
    <row r="1055" spans="1:5" x14ac:dyDescent="0.25">
      <c r="A1055" s="91">
        <v>5.484931506849315</v>
      </c>
      <c r="B1055" s="95" t="s">
        <v>198</v>
      </c>
      <c r="C1055" s="92">
        <v>47809</v>
      </c>
      <c r="D1055" s="93">
        <v>4.1489999999999999E-2</v>
      </c>
      <c r="E1055" s="94" t="s">
        <v>127</v>
      </c>
    </row>
    <row r="1056" spans="1:5" x14ac:dyDescent="0.25">
      <c r="A1056" s="91">
        <v>5.506849315068493</v>
      </c>
      <c r="B1056" s="95" t="s">
        <v>137</v>
      </c>
      <c r="C1056" s="92">
        <v>47817</v>
      </c>
      <c r="D1056" s="93">
        <v>2.477E-2</v>
      </c>
      <c r="E1056" s="94" t="s">
        <v>127</v>
      </c>
    </row>
    <row r="1057" spans="1:5" x14ac:dyDescent="0.25">
      <c r="A1057" s="91">
        <v>5.5315068493150683</v>
      </c>
      <c r="B1057" s="95" t="s">
        <v>155</v>
      </c>
      <c r="C1057" s="92">
        <v>47826</v>
      </c>
      <c r="D1057" s="93">
        <v>2.8999999999999998E-2</v>
      </c>
      <c r="E1057" s="94" t="s">
        <v>127</v>
      </c>
    </row>
    <row r="1058" spans="1:5" x14ac:dyDescent="0.25">
      <c r="A1058" s="91">
        <v>5.5315068493150683</v>
      </c>
      <c r="B1058" s="95" t="s">
        <v>128</v>
      </c>
      <c r="C1058" s="92">
        <v>47826</v>
      </c>
      <c r="D1058" s="93">
        <v>6.5000000000000002E-2</v>
      </c>
      <c r="E1058" s="94" t="s">
        <v>127</v>
      </c>
    </row>
    <row r="1059" spans="1:5" x14ac:dyDescent="0.25">
      <c r="A1059" s="91">
        <v>5.536986301369863</v>
      </c>
      <c r="B1059" s="95" t="s">
        <v>154</v>
      </c>
      <c r="C1059" s="92">
        <v>47828</v>
      </c>
      <c r="D1059" s="93">
        <v>3.6479999999999999E-2</v>
      </c>
      <c r="E1059" s="94" t="s">
        <v>127</v>
      </c>
    </row>
    <row r="1060" spans="1:5" x14ac:dyDescent="0.25">
      <c r="A1060" s="91">
        <v>5.5561643835616437</v>
      </c>
      <c r="B1060" s="95" t="s">
        <v>171</v>
      </c>
      <c r="C1060" s="92">
        <v>47835</v>
      </c>
      <c r="D1060" s="93">
        <v>2.3780000000000003E-2</v>
      </c>
      <c r="E1060" s="94" t="s">
        <v>127</v>
      </c>
    </row>
    <row r="1061" spans="1:5" x14ac:dyDescent="0.25">
      <c r="A1061" s="91">
        <v>5.6082191780821917</v>
      </c>
      <c r="B1061" s="95" t="s">
        <v>141</v>
      </c>
      <c r="C1061" s="92">
        <v>47854</v>
      </c>
      <c r="D1061" s="93">
        <v>2.3709999999999998E-2</v>
      </c>
      <c r="E1061" s="94" t="s">
        <v>127</v>
      </c>
    </row>
    <row r="1062" spans="1:5" x14ac:dyDescent="0.25">
      <c r="A1062" s="91">
        <v>5.6328767123287671</v>
      </c>
      <c r="B1062" s="95" t="s">
        <v>190</v>
      </c>
      <c r="C1062" s="92">
        <v>47863</v>
      </c>
      <c r="D1062" s="93">
        <v>3.125E-2</v>
      </c>
      <c r="E1062" s="94" t="s">
        <v>127</v>
      </c>
    </row>
    <row r="1063" spans="1:5" x14ac:dyDescent="0.25">
      <c r="A1063" s="91">
        <v>5.7095890410958905</v>
      </c>
      <c r="B1063" s="95" t="s">
        <v>135</v>
      </c>
      <c r="C1063" s="92">
        <v>47891</v>
      </c>
      <c r="D1063" s="93">
        <v>4.5069999999999999E-2</v>
      </c>
      <c r="E1063" s="94" t="s">
        <v>127</v>
      </c>
    </row>
    <row r="1064" spans="1:5" x14ac:dyDescent="0.25">
      <c r="A1064" s="91">
        <v>5.7260273972602738</v>
      </c>
      <c r="B1064" s="95" t="s">
        <v>133</v>
      </c>
      <c r="C1064" s="92">
        <v>47897</v>
      </c>
      <c r="D1064" s="93">
        <v>4.9500000000000002E-2</v>
      </c>
      <c r="E1064" s="94" t="s">
        <v>127</v>
      </c>
    </row>
    <row r="1065" spans="1:5" x14ac:dyDescent="0.25">
      <c r="A1065" s="91">
        <v>5.7534246575342465</v>
      </c>
      <c r="B1065" s="95" t="s">
        <v>158</v>
      </c>
      <c r="C1065" s="92">
        <v>47907</v>
      </c>
      <c r="D1065" s="93">
        <v>5.0300000000000004E-2</v>
      </c>
      <c r="E1065" s="94" t="s">
        <v>127</v>
      </c>
    </row>
    <row r="1066" spans="1:5" x14ac:dyDescent="0.25">
      <c r="A1066" s="91">
        <v>5.7561643835616438</v>
      </c>
      <c r="B1066" s="95" t="s">
        <v>140</v>
      </c>
      <c r="C1066" s="92">
        <v>47908</v>
      </c>
      <c r="D1066" s="93">
        <v>5.5719999999999999E-2</v>
      </c>
      <c r="E1066" s="94" t="s">
        <v>127</v>
      </c>
    </row>
    <row r="1067" spans="1:5" x14ac:dyDescent="0.25">
      <c r="A1067" s="91">
        <v>5.7561643835616438</v>
      </c>
      <c r="B1067" s="95" t="s">
        <v>143</v>
      </c>
      <c r="C1067" s="92">
        <v>47908</v>
      </c>
      <c r="D1067" s="93">
        <v>5.4550000000000001E-2</v>
      </c>
      <c r="E1067" s="94" t="s">
        <v>127</v>
      </c>
    </row>
    <row r="1068" spans="1:5" x14ac:dyDescent="0.25">
      <c r="A1068" s="91">
        <v>5.7561643835616438</v>
      </c>
      <c r="B1068" s="95" t="s">
        <v>169</v>
      </c>
      <c r="C1068" s="92">
        <v>47908</v>
      </c>
      <c r="D1068" s="93">
        <v>4.4679999999999997E-2</v>
      </c>
      <c r="E1068" s="94" t="s">
        <v>127</v>
      </c>
    </row>
    <row r="1069" spans="1:5" x14ac:dyDescent="0.25">
      <c r="A1069" s="91">
        <v>5.7616438356164386</v>
      </c>
      <c r="B1069" s="95" t="s">
        <v>161</v>
      </c>
      <c r="C1069" s="92">
        <v>47910</v>
      </c>
      <c r="D1069" s="93">
        <v>3.95E-2</v>
      </c>
      <c r="E1069" s="94" t="s">
        <v>127</v>
      </c>
    </row>
    <row r="1070" spans="1:5" x14ac:dyDescent="0.25">
      <c r="A1070" s="91">
        <v>5.7671232876712333</v>
      </c>
      <c r="B1070" s="95" t="s">
        <v>167</v>
      </c>
      <c r="C1070" s="92">
        <v>47912</v>
      </c>
      <c r="D1070" s="93">
        <v>3.261E-2</v>
      </c>
      <c r="E1070" s="94" t="s">
        <v>127</v>
      </c>
    </row>
    <row r="1071" spans="1:5" x14ac:dyDescent="0.25">
      <c r="A1071" s="91">
        <v>5.7808219178082192</v>
      </c>
      <c r="B1071" s="95" t="s">
        <v>132</v>
      </c>
      <c r="C1071" s="92">
        <v>47917</v>
      </c>
      <c r="D1071" s="93">
        <v>3.465E-2</v>
      </c>
      <c r="E1071" s="94" t="s">
        <v>127</v>
      </c>
    </row>
    <row r="1072" spans="1:5" x14ac:dyDescent="0.25">
      <c r="A1072" s="91">
        <v>5.8</v>
      </c>
      <c r="B1072" s="95" t="s">
        <v>130</v>
      </c>
      <c r="C1072" s="92">
        <v>47924</v>
      </c>
      <c r="D1072" s="93">
        <v>0.03</v>
      </c>
      <c r="E1072" s="94" t="s">
        <v>127</v>
      </c>
    </row>
    <row r="1073" spans="1:5" x14ac:dyDescent="0.25">
      <c r="A1073" s="91">
        <v>5.8082191780821919</v>
      </c>
      <c r="B1073" s="95" t="s">
        <v>163</v>
      </c>
      <c r="C1073" s="92">
        <v>47927</v>
      </c>
      <c r="D1073" s="93">
        <v>7.1500000000000008E-2</v>
      </c>
      <c r="E1073" s="94" t="s">
        <v>127</v>
      </c>
    </row>
    <row r="1074" spans="1:5" x14ac:dyDescent="0.25">
      <c r="A1074" s="91">
        <v>5.8438356164383558</v>
      </c>
      <c r="B1074" s="95" t="s">
        <v>130</v>
      </c>
      <c r="C1074" s="92">
        <v>47940</v>
      </c>
      <c r="D1074" s="93">
        <v>7.85E-2</v>
      </c>
      <c r="E1074" s="94" t="s">
        <v>127</v>
      </c>
    </row>
    <row r="1075" spans="1:5" x14ac:dyDescent="0.25">
      <c r="A1075" s="91">
        <v>5.9534246575342467</v>
      </c>
      <c r="B1075" s="95" t="s">
        <v>149</v>
      </c>
      <c r="C1075" s="92">
        <v>47980</v>
      </c>
      <c r="D1075" s="93">
        <v>2.8199999999999999E-2</v>
      </c>
      <c r="E1075" s="94" t="s">
        <v>127</v>
      </c>
    </row>
    <row r="1076" spans="1:5" x14ac:dyDescent="0.25">
      <c r="A1076" s="91">
        <v>5.9616438356164387</v>
      </c>
      <c r="B1076" s="95" t="s">
        <v>134</v>
      </c>
      <c r="C1076" s="92">
        <v>47983</v>
      </c>
      <c r="D1076" s="93">
        <v>5.2499999999999998E-2</v>
      </c>
      <c r="E1076" s="94" t="s">
        <v>127</v>
      </c>
    </row>
    <row r="1077" spans="1:5" x14ac:dyDescent="0.25">
      <c r="A1077" s="91">
        <v>5.9863013698630141</v>
      </c>
      <c r="B1077" s="95" t="s">
        <v>178</v>
      </c>
      <c r="C1077" s="92">
        <v>47992</v>
      </c>
      <c r="D1077" s="93">
        <v>4.9400000000000006E-2</v>
      </c>
      <c r="E1077" s="94" t="s">
        <v>127</v>
      </c>
    </row>
    <row r="1078" spans="1:5" x14ac:dyDescent="0.25">
      <c r="A1078" s="91">
        <v>6.0301369863013701</v>
      </c>
      <c r="B1078" s="95" t="s">
        <v>128</v>
      </c>
      <c r="C1078" s="92">
        <v>48008</v>
      </c>
      <c r="D1078" s="93">
        <v>2.9700000000000001E-2</v>
      </c>
      <c r="E1078" s="94" t="s">
        <v>127</v>
      </c>
    </row>
    <row r="1079" spans="1:5" x14ac:dyDescent="0.25">
      <c r="A1079" s="91">
        <v>6.0630136986301366</v>
      </c>
      <c r="B1079" s="95" t="s">
        <v>145</v>
      </c>
      <c r="C1079" s="92">
        <v>48020</v>
      </c>
      <c r="D1079" s="93">
        <v>4.7E-2</v>
      </c>
      <c r="E1079" s="94" t="s">
        <v>127</v>
      </c>
    </row>
    <row r="1080" spans="1:5" x14ac:dyDescent="0.25">
      <c r="A1080" s="91">
        <v>6.1863013698630134</v>
      </c>
      <c r="B1080" s="95" t="s">
        <v>154</v>
      </c>
      <c r="C1080" s="92">
        <v>48065</v>
      </c>
      <c r="D1080" s="93">
        <v>4.7370000000000002E-2</v>
      </c>
      <c r="E1080" s="94" t="s">
        <v>127</v>
      </c>
    </row>
    <row r="1081" spans="1:5" x14ac:dyDescent="0.25">
      <c r="A1081" s="91">
        <v>6.2054794520547949</v>
      </c>
      <c r="B1081" s="95" t="s">
        <v>153</v>
      </c>
      <c r="C1081" s="92">
        <v>48072</v>
      </c>
      <c r="D1081" s="93">
        <v>3.1329999999999997E-2</v>
      </c>
      <c r="E1081" s="94" t="s">
        <v>127</v>
      </c>
    </row>
    <row r="1082" spans="1:5" x14ac:dyDescent="0.25">
      <c r="A1082" s="91">
        <v>6.2082191780821914</v>
      </c>
      <c r="B1082" s="95" t="s">
        <v>133</v>
      </c>
      <c r="C1082" s="92">
        <v>48073</v>
      </c>
      <c r="D1082" s="93">
        <v>4.6500000000000007E-2</v>
      </c>
      <c r="E1082" s="94" t="s">
        <v>127</v>
      </c>
    </row>
    <row r="1083" spans="1:5" x14ac:dyDescent="0.25">
      <c r="A1083" s="91">
        <v>6.2109589041095887</v>
      </c>
      <c r="B1083" s="95" t="s">
        <v>97</v>
      </c>
      <c r="C1083" s="92">
        <v>48074</v>
      </c>
      <c r="D1083" s="93">
        <v>4.4500000000000005E-2</v>
      </c>
      <c r="E1083" s="94" t="s">
        <v>127</v>
      </c>
    </row>
    <row r="1084" spans="1:5" x14ac:dyDescent="0.25">
      <c r="A1084" s="91">
        <v>6.2821917808219174</v>
      </c>
      <c r="B1084" s="95" t="s">
        <v>187</v>
      </c>
      <c r="C1084" s="92">
        <v>48100</v>
      </c>
      <c r="D1084" s="93">
        <v>4.1710000000000004E-2</v>
      </c>
      <c r="E1084" s="94" t="s">
        <v>127</v>
      </c>
    </row>
    <row r="1085" spans="1:5" x14ac:dyDescent="0.25">
      <c r="A1085" s="91">
        <v>6.3013698630136989</v>
      </c>
      <c r="B1085" s="95" t="s">
        <v>126</v>
      </c>
      <c r="C1085" s="92">
        <v>48107</v>
      </c>
      <c r="D1085" s="93">
        <v>4.8310000000000006E-2</v>
      </c>
      <c r="E1085" s="94" t="s">
        <v>127</v>
      </c>
    </row>
    <row r="1086" spans="1:5" x14ac:dyDescent="0.25">
      <c r="A1086" s="91">
        <v>6.3178082191780822</v>
      </c>
      <c r="B1086" s="95" t="s">
        <v>203</v>
      </c>
      <c r="C1086" s="92">
        <v>48113</v>
      </c>
      <c r="D1086" s="93">
        <v>2.9910000000000003E-2</v>
      </c>
      <c r="E1086" s="94" t="s">
        <v>127</v>
      </c>
    </row>
    <row r="1087" spans="1:5" x14ac:dyDescent="0.25">
      <c r="A1087" s="91">
        <v>6.3424657534246576</v>
      </c>
      <c r="B1087" s="95" t="s">
        <v>204</v>
      </c>
      <c r="C1087" s="92">
        <v>48122</v>
      </c>
      <c r="D1087" s="93">
        <v>4.3120000000000006E-2</v>
      </c>
      <c r="E1087" s="94" t="s">
        <v>127</v>
      </c>
    </row>
    <row r="1088" spans="1:5" x14ac:dyDescent="0.25">
      <c r="A1088" s="91">
        <v>6.3479452054794523</v>
      </c>
      <c r="B1088" s="95" t="s">
        <v>143</v>
      </c>
      <c r="C1088" s="92">
        <v>48124</v>
      </c>
      <c r="D1088" s="93">
        <v>4.623E-2</v>
      </c>
      <c r="E1088" s="94" t="s">
        <v>127</v>
      </c>
    </row>
    <row r="1089" spans="1:5" x14ac:dyDescent="0.25">
      <c r="A1089" s="91">
        <v>6.3506849315068497</v>
      </c>
      <c r="B1089" s="95" t="s">
        <v>171</v>
      </c>
      <c r="C1089" s="92">
        <v>48125</v>
      </c>
      <c r="D1089" s="93">
        <v>4.3479999999999998E-2</v>
      </c>
      <c r="E1089" s="94" t="s">
        <v>127</v>
      </c>
    </row>
    <row r="1090" spans="1:5" x14ac:dyDescent="0.25">
      <c r="A1090" s="91">
        <v>6.4575342465753423</v>
      </c>
      <c r="B1090" s="95" t="s">
        <v>173</v>
      </c>
      <c r="C1090" s="92">
        <v>48164</v>
      </c>
      <c r="D1090" s="93">
        <v>4.4500000000000005E-2</v>
      </c>
      <c r="E1090" s="94" t="s">
        <v>127</v>
      </c>
    </row>
    <row r="1091" spans="1:5" x14ac:dyDescent="0.25">
      <c r="A1091" s="91">
        <v>6.4602739726027396</v>
      </c>
      <c r="B1091" s="95" t="s">
        <v>133</v>
      </c>
      <c r="C1091" s="92">
        <v>48165</v>
      </c>
      <c r="D1091" s="93">
        <v>2.8500000000000001E-2</v>
      </c>
      <c r="E1091" s="94" t="s">
        <v>127</v>
      </c>
    </row>
    <row r="1092" spans="1:5" x14ac:dyDescent="0.25">
      <c r="A1092" s="91">
        <v>6.484931506849315</v>
      </c>
      <c r="B1092" s="95" t="s">
        <v>198</v>
      </c>
      <c r="C1092" s="92">
        <v>48174</v>
      </c>
      <c r="D1092" s="93">
        <v>4.7110000000000006E-2</v>
      </c>
      <c r="E1092" s="94" t="s">
        <v>127</v>
      </c>
    </row>
    <row r="1093" spans="1:5" x14ac:dyDescent="0.25">
      <c r="A1093" s="91">
        <v>6.493150684931507</v>
      </c>
      <c r="B1093" s="95" t="s">
        <v>162</v>
      </c>
      <c r="C1093" s="92">
        <v>48177</v>
      </c>
      <c r="D1093" s="93">
        <v>3.9830000000000004E-2</v>
      </c>
      <c r="E1093" s="94" t="s">
        <v>127</v>
      </c>
    </row>
    <row r="1094" spans="1:5" x14ac:dyDescent="0.25">
      <c r="A1094" s="91">
        <v>6.5095890410958903</v>
      </c>
      <c r="B1094" s="95" t="s">
        <v>164</v>
      </c>
      <c r="C1094" s="92">
        <v>48183</v>
      </c>
      <c r="D1094" s="93">
        <v>3.3000000000000002E-2</v>
      </c>
      <c r="E1094" s="94" t="s">
        <v>127</v>
      </c>
    </row>
    <row r="1095" spans="1:5" x14ac:dyDescent="0.25">
      <c r="A1095" s="91">
        <v>6.5342465753424657</v>
      </c>
      <c r="B1095" s="95" t="s">
        <v>151</v>
      </c>
      <c r="C1095" s="92">
        <v>48192</v>
      </c>
      <c r="D1095" s="93">
        <v>3.5299999999999998E-2</v>
      </c>
      <c r="E1095" s="94" t="s">
        <v>127</v>
      </c>
    </row>
    <row r="1096" spans="1:5" x14ac:dyDescent="0.25">
      <c r="A1096" s="91">
        <v>6.5479452054794525</v>
      </c>
      <c r="B1096" s="95" t="s">
        <v>159</v>
      </c>
      <c r="C1096" s="92">
        <v>48197</v>
      </c>
      <c r="D1096" s="93">
        <v>4.1500000000000002E-2</v>
      </c>
      <c r="E1096" s="94" t="s">
        <v>127</v>
      </c>
    </row>
    <row r="1097" spans="1:5" x14ac:dyDescent="0.25">
      <c r="A1097" s="91">
        <v>6.5890410958904111</v>
      </c>
      <c r="B1097" s="95" t="s">
        <v>130</v>
      </c>
      <c r="C1097" s="92">
        <v>48212</v>
      </c>
      <c r="D1097" s="93">
        <v>7.6499999999999999E-2</v>
      </c>
      <c r="E1097" s="94" t="s">
        <v>127</v>
      </c>
    </row>
    <row r="1098" spans="1:5" x14ac:dyDescent="0.25">
      <c r="A1098" s="91">
        <v>6.624657534246575</v>
      </c>
      <c r="B1098" s="95" t="s">
        <v>151</v>
      </c>
      <c r="C1098" s="92">
        <v>48225</v>
      </c>
      <c r="D1098" s="93">
        <v>5.0199999999999995E-2</v>
      </c>
      <c r="E1098" s="94" t="s">
        <v>127</v>
      </c>
    </row>
    <row r="1099" spans="1:5" x14ac:dyDescent="0.25">
      <c r="A1099" s="91">
        <v>6.6328767123287671</v>
      </c>
      <c r="B1099" s="95" t="s">
        <v>153</v>
      </c>
      <c r="C1099" s="92">
        <v>48228</v>
      </c>
      <c r="D1099" s="93">
        <v>4.7320000000000001E-2</v>
      </c>
      <c r="E1099" s="94" t="s">
        <v>127</v>
      </c>
    </row>
    <row r="1100" spans="1:5" x14ac:dyDescent="0.25">
      <c r="A1100" s="91">
        <v>6.6794520547945204</v>
      </c>
      <c r="B1100" s="95" t="s">
        <v>200</v>
      </c>
      <c r="C1100" s="92">
        <v>48245</v>
      </c>
      <c r="D1100" s="93">
        <v>4.616E-2</v>
      </c>
      <c r="E1100" s="94" t="s">
        <v>127</v>
      </c>
    </row>
    <row r="1101" spans="1:5" x14ac:dyDescent="0.25">
      <c r="A1101" s="91">
        <v>6.6904109589041099</v>
      </c>
      <c r="B1101" s="95" t="s">
        <v>196</v>
      </c>
      <c r="C1101" s="92">
        <v>48249</v>
      </c>
      <c r="D1101" s="93">
        <v>7.0999999999999994E-2</v>
      </c>
      <c r="E1101" s="94" t="s">
        <v>127</v>
      </c>
    </row>
    <row r="1102" spans="1:5" x14ac:dyDescent="0.25">
      <c r="A1102" s="91">
        <v>6.6931506849315072</v>
      </c>
      <c r="B1102" s="95" t="s">
        <v>220</v>
      </c>
      <c r="C1102" s="92">
        <v>48250</v>
      </c>
      <c r="D1102" s="93">
        <v>3.0950000000000002E-2</v>
      </c>
      <c r="E1102" s="94" t="s">
        <v>127</v>
      </c>
    </row>
    <row r="1103" spans="1:5" x14ac:dyDescent="0.25">
      <c r="A1103" s="91">
        <v>6.7397260273972606</v>
      </c>
      <c r="B1103" s="95" t="s">
        <v>130</v>
      </c>
      <c r="C1103" s="92">
        <v>48267</v>
      </c>
      <c r="D1103" s="93">
        <v>7.2999999999999995E-2</v>
      </c>
      <c r="E1103" s="94" t="s">
        <v>127</v>
      </c>
    </row>
    <row r="1104" spans="1:5" x14ac:dyDescent="0.25">
      <c r="A1104" s="91">
        <v>6.7589041095890412</v>
      </c>
      <c r="B1104" s="95" t="s">
        <v>143</v>
      </c>
      <c r="C1104" s="92">
        <v>48274</v>
      </c>
      <c r="D1104" s="93">
        <v>4.6710000000000002E-2</v>
      </c>
      <c r="E1104" s="94" t="s">
        <v>127</v>
      </c>
    </row>
    <row r="1105" spans="1:5" x14ac:dyDescent="0.25">
      <c r="A1105" s="91">
        <v>6.7589041095890412</v>
      </c>
      <c r="B1105" s="95" t="s">
        <v>182</v>
      </c>
      <c r="C1105" s="92">
        <v>48274</v>
      </c>
      <c r="D1105" s="93">
        <v>6.8499999999999991E-2</v>
      </c>
      <c r="E1105" s="94" t="s">
        <v>127</v>
      </c>
    </row>
    <row r="1106" spans="1:5" x14ac:dyDescent="0.25">
      <c r="A1106" s="91">
        <v>6.7726027397260271</v>
      </c>
      <c r="B1106" s="95" t="s">
        <v>160</v>
      </c>
      <c r="C1106" s="92">
        <v>48279</v>
      </c>
      <c r="D1106" s="93">
        <v>4.4999999999999998E-2</v>
      </c>
      <c r="E1106" s="94" t="s">
        <v>127</v>
      </c>
    </row>
    <row r="1107" spans="1:5" x14ac:dyDescent="0.25">
      <c r="A1107" s="91">
        <v>6.7753424657534245</v>
      </c>
      <c r="B1107" s="95" t="s">
        <v>194</v>
      </c>
      <c r="C1107" s="92">
        <v>48280</v>
      </c>
      <c r="D1107" s="93">
        <v>4.641E-2</v>
      </c>
      <c r="E1107" s="94" t="s">
        <v>127</v>
      </c>
    </row>
    <row r="1108" spans="1:5" x14ac:dyDescent="0.25">
      <c r="A1108" s="91">
        <v>6.7972602739726025</v>
      </c>
      <c r="B1108" s="95" t="s">
        <v>169</v>
      </c>
      <c r="C1108" s="92">
        <v>48288</v>
      </c>
      <c r="D1108" s="93">
        <v>5.3040000000000004E-2</v>
      </c>
      <c r="E1108" s="94" t="s">
        <v>127</v>
      </c>
    </row>
    <row r="1109" spans="1:5" x14ac:dyDescent="0.25">
      <c r="A1109" s="91">
        <v>6.8273972602739725</v>
      </c>
      <c r="B1109" s="95" t="s">
        <v>187</v>
      </c>
      <c r="C1109" s="92">
        <v>48299</v>
      </c>
      <c r="D1109" s="93">
        <v>4.0899999999999999E-2</v>
      </c>
      <c r="E1109" s="94" t="s">
        <v>127</v>
      </c>
    </row>
    <row r="1110" spans="1:5" x14ac:dyDescent="0.25">
      <c r="A1110" s="91">
        <v>6.8328767123287673</v>
      </c>
      <c r="B1110" s="95" t="s">
        <v>191</v>
      </c>
      <c r="C1110" s="92">
        <v>48301</v>
      </c>
      <c r="D1110" s="93">
        <v>5.0220000000000001E-2</v>
      </c>
      <c r="E1110" s="94" t="s">
        <v>127</v>
      </c>
    </row>
    <row r="1111" spans="1:5" x14ac:dyDescent="0.25">
      <c r="A1111" s="91">
        <v>6.882191780821918</v>
      </c>
      <c r="B1111" s="95" t="s">
        <v>155</v>
      </c>
      <c r="C1111" s="92">
        <v>48319</v>
      </c>
      <c r="D1111" s="93">
        <v>4.2500000000000003E-2</v>
      </c>
      <c r="E1111" s="94" t="s">
        <v>127</v>
      </c>
    </row>
    <row r="1112" spans="1:5" x14ac:dyDescent="0.25">
      <c r="A1112" s="91">
        <v>6.8849315068493153</v>
      </c>
      <c r="B1112" s="95" t="s">
        <v>134</v>
      </c>
      <c r="C1112" s="92">
        <v>48320</v>
      </c>
      <c r="D1112" s="93">
        <v>4.3899999999999995E-2</v>
      </c>
      <c r="E1112" s="94" t="s">
        <v>127</v>
      </c>
    </row>
    <row r="1113" spans="1:5" x14ac:dyDescent="0.25">
      <c r="A1113" s="91">
        <v>6.9068493150684933</v>
      </c>
      <c r="B1113" s="95" t="s">
        <v>136</v>
      </c>
      <c r="C1113" s="92">
        <v>48328</v>
      </c>
      <c r="D1113" s="93">
        <v>4.4800000000000006E-2</v>
      </c>
      <c r="E1113" s="94" t="s">
        <v>127</v>
      </c>
    </row>
    <row r="1114" spans="1:5" x14ac:dyDescent="0.25">
      <c r="A1114" s="91">
        <v>6.956164383561644</v>
      </c>
      <c r="B1114" s="95" t="s">
        <v>128</v>
      </c>
      <c r="C1114" s="92">
        <v>48346</v>
      </c>
      <c r="D1114" s="93">
        <v>5.33E-2</v>
      </c>
      <c r="E1114" s="94" t="s">
        <v>127</v>
      </c>
    </row>
    <row r="1115" spans="1:5" x14ac:dyDescent="0.25">
      <c r="A1115" s="91">
        <v>6.9726027397260273</v>
      </c>
      <c r="B1115" s="95" t="s">
        <v>162</v>
      </c>
      <c r="C1115" s="92">
        <v>48352</v>
      </c>
      <c r="D1115" s="93">
        <v>5.849E-2</v>
      </c>
      <c r="E1115" s="94" t="s">
        <v>127</v>
      </c>
    </row>
    <row r="1116" spans="1:5" x14ac:dyDescent="0.25">
      <c r="A1116" s="91">
        <v>7.0410958904109586</v>
      </c>
      <c r="B1116" s="95" t="s">
        <v>140</v>
      </c>
      <c r="C1116" s="92">
        <v>48377</v>
      </c>
      <c r="D1116" s="93">
        <v>5.4550000000000001E-2</v>
      </c>
      <c r="E1116" s="94" t="s">
        <v>127</v>
      </c>
    </row>
    <row r="1117" spans="1:5" x14ac:dyDescent="0.25">
      <c r="A1117" s="91">
        <v>7.0575342465753428</v>
      </c>
      <c r="B1117" s="95" t="s">
        <v>172</v>
      </c>
      <c r="C1117" s="92">
        <v>48383</v>
      </c>
      <c r="D1117" s="93">
        <v>7.2000000000000008E-2</v>
      </c>
      <c r="E1117" s="94" t="s">
        <v>127</v>
      </c>
    </row>
    <row r="1118" spans="1:5" x14ac:dyDescent="0.25">
      <c r="A1118" s="91">
        <v>7.0739726027397261</v>
      </c>
      <c r="B1118" s="95" t="s">
        <v>158</v>
      </c>
      <c r="C1118" s="92">
        <v>48389</v>
      </c>
      <c r="D1118" s="93">
        <v>6.003E-2</v>
      </c>
      <c r="E1118" s="94" t="s">
        <v>127</v>
      </c>
    </row>
    <row r="1119" spans="1:5" x14ac:dyDescent="0.25">
      <c r="A1119" s="91">
        <v>7.2630136986301368</v>
      </c>
      <c r="B1119" s="95" t="s">
        <v>179</v>
      </c>
      <c r="C1119" s="92">
        <v>48458</v>
      </c>
      <c r="D1119" s="93">
        <v>2.8549999999999999E-2</v>
      </c>
      <c r="E1119" s="94" t="s">
        <v>127</v>
      </c>
    </row>
    <row r="1120" spans="1:5" x14ac:dyDescent="0.25">
      <c r="A1120" s="91">
        <v>7.2958904109589042</v>
      </c>
      <c r="B1120" s="95" t="s">
        <v>182</v>
      </c>
      <c r="C1120" s="92">
        <v>48470</v>
      </c>
      <c r="D1120" s="93">
        <v>5.008E-2</v>
      </c>
      <c r="E1120" s="94" t="s">
        <v>127</v>
      </c>
    </row>
    <row r="1121" spans="1:5" x14ac:dyDescent="0.25">
      <c r="A1121" s="91">
        <v>7.3452054794520549</v>
      </c>
      <c r="B1121" s="95" t="s">
        <v>126</v>
      </c>
      <c r="C1121" s="92">
        <v>48488</v>
      </c>
      <c r="D1121" s="93">
        <v>3.1469999999999998E-2</v>
      </c>
      <c r="E1121" s="94" t="s">
        <v>127</v>
      </c>
    </row>
    <row r="1122" spans="1:5" x14ac:dyDescent="0.25">
      <c r="A1122" s="91">
        <v>7.4520547945205475</v>
      </c>
      <c r="B1122" s="95" t="s">
        <v>172</v>
      </c>
      <c r="C1122" s="92">
        <v>48527</v>
      </c>
      <c r="D1122" s="93">
        <v>6.0999999999999999E-2</v>
      </c>
      <c r="E1122" s="94" t="s">
        <v>127</v>
      </c>
    </row>
    <row r="1123" spans="1:5" x14ac:dyDescent="0.25">
      <c r="A1123" s="91">
        <v>7.4520547945205475</v>
      </c>
      <c r="B1123" s="95" t="s">
        <v>165</v>
      </c>
      <c r="C1123" s="92">
        <v>48527</v>
      </c>
      <c r="D1123" s="93">
        <v>5.8799999999999998E-2</v>
      </c>
      <c r="E1123" s="94" t="s">
        <v>127</v>
      </c>
    </row>
    <row r="1124" spans="1:5" x14ac:dyDescent="0.25">
      <c r="A1124" s="91">
        <v>7.4547945205479449</v>
      </c>
      <c r="B1124" s="95" t="s">
        <v>130</v>
      </c>
      <c r="C1124" s="92">
        <v>48528</v>
      </c>
      <c r="D1124" s="93">
        <v>5.8499999999999996E-2</v>
      </c>
      <c r="E1124" s="94" t="s">
        <v>127</v>
      </c>
    </row>
    <row r="1125" spans="1:5" x14ac:dyDescent="0.25">
      <c r="A1125" s="91">
        <v>7.4684931506849317</v>
      </c>
      <c r="B1125" s="95" t="s">
        <v>133</v>
      </c>
      <c r="C1125" s="92">
        <v>48533</v>
      </c>
      <c r="D1125" s="93">
        <v>5.2499999999999998E-2</v>
      </c>
      <c r="E1125" s="94" t="s">
        <v>127</v>
      </c>
    </row>
    <row r="1126" spans="1:5" x14ac:dyDescent="0.25">
      <c r="A1126" s="91">
        <v>7.4684931506849317</v>
      </c>
      <c r="B1126" s="95" t="s">
        <v>205</v>
      </c>
      <c r="C1126" s="92">
        <v>48533</v>
      </c>
      <c r="D1126" s="93">
        <v>4.9509999999999998E-2</v>
      </c>
      <c r="E1126" s="94" t="s">
        <v>127</v>
      </c>
    </row>
    <row r="1127" spans="1:5" x14ac:dyDescent="0.25">
      <c r="A1127" s="91">
        <v>7.5671232876712331</v>
      </c>
      <c r="B1127" s="95" t="s">
        <v>145</v>
      </c>
      <c r="C1127" s="92">
        <v>48569</v>
      </c>
      <c r="D1127" s="93">
        <v>4.99E-2</v>
      </c>
      <c r="E1127" s="94" t="s">
        <v>127</v>
      </c>
    </row>
    <row r="1128" spans="1:5" x14ac:dyDescent="0.25">
      <c r="A1128" s="91">
        <v>7.6986301369863011</v>
      </c>
      <c r="B1128" s="95" t="s">
        <v>181</v>
      </c>
      <c r="C1128" s="92">
        <v>48617</v>
      </c>
      <c r="D1128" s="93">
        <v>4.657E-2</v>
      </c>
      <c r="E1128" s="94" t="s">
        <v>127</v>
      </c>
    </row>
    <row r="1129" spans="1:5" x14ac:dyDescent="0.25">
      <c r="A1129" s="91">
        <v>7.7178082191780826</v>
      </c>
      <c r="B1129" s="95" t="s">
        <v>179</v>
      </c>
      <c r="C1129" s="92">
        <v>48624</v>
      </c>
      <c r="D1129" s="93">
        <v>5.9800000000000006E-2</v>
      </c>
      <c r="E1129" s="94" t="s">
        <v>127</v>
      </c>
    </row>
    <row r="1130" spans="1:5" x14ac:dyDescent="0.25">
      <c r="A1130" s="91">
        <v>7.7232876712328764</v>
      </c>
      <c r="B1130" s="95" t="s">
        <v>203</v>
      </c>
      <c r="C1130" s="92">
        <v>48626</v>
      </c>
      <c r="D1130" s="93">
        <v>5.2990000000000002E-2</v>
      </c>
      <c r="E1130" s="94" t="s">
        <v>127</v>
      </c>
    </row>
    <row r="1131" spans="1:5" x14ac:dyDescent="0.25">
      <c r="A1131" s="91">
        <v>7.7260273972602738</v>
      </c>
      <c r="B1131" s="95" t="s">
        <v>182</v>
      </c>
      <c r="C1131" s="92">
        <v>48627</v>
      </c>
      <c r="D1131" s="93">
        <v>6.54E-2</v>
      </c>
      <c r="E1131" s="94" t="s">
        <v>127</v>
      </c>
    </row>
    <row r="1132" spans="1:5" x14ac:dyDescent="0.25">
      <c r="A1132" s="91">
        <v>7.7260273972602738</v>
      </c>
      <c r="B1132" s="95" t="s">
        <v>162</v>
      </c>
      <c r="C1132" s="92">
        <v>48627</v>
      </c>
      <c r="D1132" s="93">
        <v>6.3799999999999996E-2</v>
      </c>
      <c r="E1132" s="94" t="s">
        <v>127</v>
      </c>
    </row>
    <row r="1133" spans="1:5" x14ac:dyDescent="0.25">
      <c r="A1133" s="91">
        <v>7.7589041095890412</v>
      </c>
      <c r="B1133" s="95" t="s">
        <v>158</v>
      </c>
      <c r="C1133" s="92">
        <v>48639</v>
      </c>
      <c r="D1133" s="93">
        <v>5.4000000000000006E-2</v>
      </c>
      <c r="E1133" s="94" t="s">
        <v>127</v>
      </c>
    </row>
    <row r="1134" spans="1:5" x14ac:dyDescent="0.25">
      <c r="A1134" s="91">
        <v>7.7589041095890412</v>
      </c>
      <c r="B1134" s="95" t="s">
        <v>196</v>
      </c>
      <c r="C1134" s="92">
        <v>48639</v>
      </c>
      <c r="D1134" s="93">
        <v>6.6900000000000001E-2</v>
      </c>
      <c r="E1134" s="94" t="s">
        <v>127</v>
      </c>
    </row>
    <row r="1135" spans="1:5" x14ac:dyDescent="0.25">
      <c r="A1135" s="91">
        <v>7.8328767123287673</v>
      </c>
      <c r="B1135" s="95" t="s">
        <v>133</v>
      </c>
      <c r="C1135" s="92">
        <v>48666</v>
      </c>
      <c r="D1135" s="93">
        <v>4.9500000000000002E-2</v>
      </c>
      <c r="E1135" s="94" t="s">
        <v>127</v>
      </c>
    </row>
    <row r="1136" spans="1:5" x14ac:dyDescent="0.25">
      <c r="A1136" s="91">
        <v>7.9945205479452053</v>
      </c>
      <c r="B1136" s="95" t="s">
        <v>172</v>
      </c>
      <c r="C1136" s="92">
        <v>48725</v>
      </c>
      <c r="D1136" s="93">
        <v>5.3600000000000002E-2</v>
      </c>
      <c r="E1136" s="94" t="s">
        <v>127</v>
      </c>
    </row>
    <row r="1137" spans="1:5" x14ac:dyDescent="0.25">
      <c r="A1137" s="91">
        <v>8.0657534246575349</v>
      </c>
      <c r="B1137" s="95" t="s">
        <v>145</v>
      </c>
      <c r="C1137" s="92">
        <v>48751</v>
      </c>
      <c r="D1137" s="93">
        <v>4.1319999999999996E-2</v>
      </c>
      <c r="E1137" s="94" t="s">
        <v>127</v>
      </c>
    </row>
    <row r="1138" spans="1:5" x14ac:dyDescent="0.25">
      <c r="A1138" s="91">
        <v>8.0849315068493155</v>
      </c>
      <c r="B1138" s="95" t="s">
        <v>151</v>
      </c>
      <c r="C1138" s="92">
        <v>48758</v>
      </c>
      <c r="D1138" s="93">
        <v>5.2199999999999996E-2</v>
      </c>
      <c r="E1138" s="94" t="s">
        <v>127</v>
      </c>
    </row>
    <row r="1139" spans="1:5" x14ac:dyDescent="0.25">
      <c r="A1139" s="91">
        <v>8.1232876712328768</v>
      </c>
      <c r="B1139" s="95" t="s">
        <v>173</v>
      </c>
      <c r="C1139" s="92">
        <v>48772</v>
      </c>
      <c r="D1139" s="93">
        <v>5.7500000000000002E-2</v>
      </c>
      <c r="E1139" s="94" t="s">
        <v>127</v>
      </c>
    </row>
    <row r="1140" spans="1:5" x14ac:dyDescent="0.25">
      <c r="A1140" s="91">
        <v>8.2438356164383571</v>
      </c>
      <c r="B1140" s="95" t="s">
        <v>205</v>
      </c>
      <c r="C1140" s="92">
        <v>48816</v>
      </c>
      <c r="D1140" s="93">
        <v>6.9500000000000006E-2</v>
      </c>
      <c r="E1140" s="94" t="s">
        <v>127</v>
      </c>
    </row>
    <row r="1141" spans="1:5" x14ac:dyDescent="0.25">
      <c r="A1141" s="91">
        <v>8.2821917808219183</v>
      </c>
      <c r="B1141" s="95" t="s">
        <v>133</v>
      </c>
      <c r="C1141" s="92">
        <v>48830</v>
      </c>
      <c r="D1141" s="93">
        <v>5.7500000000000002E-2</v>
      </c>
      <c r="E1141" s="94" t="s">
        <v>127</v>
      </c>
    </row>
    <row r="1142" spans="1:5" x14ac:dyDescent="0.25">
      <c r="A1142" s="91">
        <v>8.3178082191780813</v>
      </c>
      <c r="B1142" s="95" t="s">
        <v>155</v>
      </c>
      <c r="C1142" s="92">
        <v>48843</v>
      </c>
      <c r="D1142" s="93">
        <v>5.9000000000000004E-2</v>
      </c>
      <c r="E1142" s="94" t="s">
        <v>127</v>
      </c>
    </row>
    <row r="1143" spans="1:5" x14ac:dyDescent="0.25">
      <c r="A1143" s="91">
        <v>8.3178082191780813</v>
      </c>
      <c r="B1143" s="95" t="s">
        <v>172</v>
      </c>
      <c r="C1143" s="92">
        <v>48843</v>
      </c>
      <c r="D1143" s="93">
        <v>3.1E-2</v>
      </c>
      <c r="E1143" s="94" t="s">
        <v>127</v>
      </c>
    </row>
    <row r="1144" spans="1:5" x14ac:dyDescent="0.25">
      <c r="A1144" s="91">
        <v>8.419178082191781</v>
      </c>
      <c r="B1144" s="95" t="s">
        <v>165</v>
      </c>
      <c r="C1144" s="92">
        <v>48880</v>
      </c>
      <c r="D1144" s="93">
        <v>5.2919999999999995E-2</v>
      </c>
      <c r="E1144" s="94" t="s">
        <v>127</v>
      </c>
    </row>
    <row r="1145" spans="1:5" x14ac:dyDescent="0.25">
      <c r="A1145" s="91">
        <v>8.4493150684931511</v>
      </c>
      <c r="B1145" s="95" t="s">
        <v>187</v>
      </c>
      <c r="C1145" s="92">
        <v>48891</v>
      </c>
      <c r="D1145" s="93">
        <v>5.6769999999999994E-2</v>
      </c>
      <c r="E1145" s="94" t="s">
        <v>127</v>
      </c>
    </row>
    <row r="1146" spans="1:5" x14ac:dyDescent="0.25">
      <c r="A1146" s="91">
        <v>8.6273972602739732</v>
      </c>
      <c r="B1146" s="95" t="s">
        <v>151</v>
      </c>
      <c r="C1146" s="92">
        <v>48956</v>
      </c>
      <c r="D1146" s="93">
        <v>5.21E-2</v>
      </c>
      <c r="E1146" s="94" t="s">
        <v>127</v>
      </c>
    </row>
    <row r="1147" spans="1:5" x14ac:dyDescent="0.25">
      <c r="A1147" s="91">
        <v>8.6630136986301363</v>
      </c>
      <c r="B1147" s="95" t="s">
        <v>126</v>
      </c>
      <c r="C1147" s="92">
        <v>48969</v>
      </c>
      <c r="D1147" s="93">
        <v>5.9729999999999998E-2</v>
      </c>
      <c r="E1147" s="94" t="s">
        <v>127</v>
      </c>
    </row>
    <row r="1148" spans="1:5" x14ac:dyDescent="0.25">
      <c r="A1148" s="91">
        <v>8.7041095890410958</v>
      </c>
      <c r="B1148" s="95" t="s">
        <v>162</v>
      </c>
      <c r="C1148" s="92">
        <v>48984</v>
      </c>
      <c r="D1148" s="93">
        <v>6.59E-2</v>
      </c>
      <c r="E1148" s="94" t="s">
        <v>127</v>
      </c>
    </row>
    <row r="1149" spans="1:5" x14ac:dyDescent="0.25">
      <c r="A1149" s="91">
        <v>8.7205479452054799</v>
      </c>
      <c r="B1149" s="95" t="s">
        <v>133</v>
      </c>
      <c r="C1149" s="92">
        <v>48990</v>
      </c>
      <c r="D1149" s="93">
        <v>5.0999999999999997E-2</v>
      </c>
      <c r="E1149" s="94" t="s">
        <v>127</v>
      </c>
    </row>
    <row r="1150" spans="1:5" x14ac:dyDescent="0.25">
      <c r="A1150" s="91">
        <v>8.7452054794520553</v>
      </c>
      <c r="B1150" s="95" t="s">
        <v>184</v>
      </c>
      <c r="C1150" s="92">
        <v>48999</v>
      </c>
      <c r="D1150" s="93">
        <v>6.3200000000000006E-2</v>
      </c>
      <c r="E1150" s="94" t="s">
        <v>127</v>
      </c>
    </row>
    <row r="1151" spans="1:5" x14ac:dyDescent="0.25">
      <c r="A1151" s="91">
        <v>8.7561643835616429</v>
      </c>
      <c r="B1151" s="95" t="s">
        <v>158</v>
      </c>
      <c r="C1151" s="92">
        <v>49003</v>
      </c>
      <c r="D1151" s="93">
        <v>5.6989999999999999E-2</v>
      </c>
      <c r="E1151" s="94" t="s">
        <v>127</v>
      </c>
    </row>
    <row r="1152" spans="1:5" x14ac:dyDescent="0.25">
      <c r="A1152" s="91">
        <v>8.794520547945206</v>
      </c>
      <c r="B1152" s="95" t="s">
        <v>137</v>
      </c>
      <c r="C1152" s="92">
        <v>49017</v>
      </c>
      <c r="D1152" s="93">
        <v>5.1409999999999997E-2</v>
      </c>
      <c r="E1152" s="94" t="s">
        <v>127</v>
      </c>
    </row>
    <row r="1153" spans="1:5" x14ac:dyDescent="0.25">
      <c r="A1153" s="91">
        <v>8.9095890410958898</v>
      </c>
      <c r="B1153" s="95" t="s">
        <v>179</v>
      </c>
      <c r="C1153" s="92">
        <v>49059</v>
      </c>
      <c r="D1153" s="93">
        <v>5.4390000000000001E-2</v>
      </c>
      <c r="E1153" s="94" t="s">
        <v>127</v>
      </c>
    </row>
    <row r="1154" spans="1:5" x14ac:dyDescent="0.25">
      <c r="A1154" s="91">
        <v>9.0328767123287665</v>
      </c>
      <c r="B1154" s="95" t="s">
        <v>182</v>
      </c>
      <c r="C1154" s="92">
        <v>49104</v>
      </c>
      <c r="D1154" s="93">
        <v>6.0499999999999998E-2</v>
      </c>
      <c r="E1154" s="94" t="s">
        <v>127</v>
      </c>
    </row>
    <row r="1155" spans="1:5" x14ac:dyDescent="0.25">
      <c r="A1155" s="91">
        <v>9.0657534246575349</v>
      </c>
      <c r="B1155" s="95" t="s">
        <v>197</v>
      </c>
      <c r="C1155" s="92">
        <v>49116</v>
      </c>
      <c r="D1155" s="93">
        <v>5.5030000000000003E-2</v>
      </c>
      <c r="E1155" s="94" t="s">
        <v>127</v>
      </c>
    </row>
    <row r="1156" spans="1:5" x14ac:dyDescent="0.25">
      <c r="A1156" s="91">
        <v>9.131506849315068</v>
      </c>
      <c r="B1156" s="95" t="s">
        <v>190</v>
      </c>
      <c r="C1156" s="92">
        <v>49140</v>
      </c>
      <c r="D1156" s="93">
        <v>0.05</v>
      </c>
      <c r="E1156" s="94" t="s">
        <v>127</v>
      </c>
    </row>
    <row r="1157" spans="1:5" x14ac:dyDescent="0.25">
      <c r="A1157" s="91">
        <v>9.2356164383561641</v>
      </c>
      <c r="B1157" s="95" t="s">
        <v>172</v>
      </c>
      <c r="C1157" s="92">
        <v>49178</v>
      </c>
      <c r="D1157" s="93">
        <v>4.7300000000000002E-2</v>
      </c>
      <c r="E1157" s="94" t="s">
        <v>127</v>
      </c>
    </row>
    <row r="1158" spans="1:5" x14ac:dyDescent="0.25">
      <c r="A1158" s="91">
        <v>9.2410958904109588</v>
      </c>
      <c r="B1158" s="95" t="s">
        <v>130</v>
      </c>
      <c r="C1158" s="92">
        <v>49180</v>
      </c>
      <c r="D1158" s="93">
        <v>5.1500000000000004E-2</v>
      </c>
      <c r="E1158" s="94" t="s">
        <v>127</v>
      </c>
    </row>
    <row r="1159" spans="1:5" x14ac:dyDescent="0.25">
      <c r="A1159" s="91">
        <v>9.293150684931506</v>
      </c>
      <c r="B1159" s="95" t="s">
        <v>186</v>
      </c>
      <c r="C1159" s="92">
        <v>49199</v>
      </c>
      <c r="D1159" s="93">
        <v>4.7539999999999999E-2</v>
      </c>
      <c r="E1159" s="94" t="s">
        <v>127</v>
      </c>
    </row>
    <row r="1160" spans="1:5" x14ac:dyDescent="0.25">
      <c r="A1160" s="91">
        <v>9.367123287671232</v>
      </c>
      <c r="B1160" s="95" t="s">
        <v>188</v>
      </c>
      <c r="C1160" s="92">
        <v>49226</v>
      </c>
      <c r="D1160" s="93">
        <v>4.6950000000000006E-2</v>
      </c>
      <c r="E1160" s="94" t="s">
        <v>127</v>
      </c>
    </row>
    <row r="1161" spans="1:5" x14ac:dyDescent="0.25">
      <c r="A1161" s="91">
        <v>9.3972602739726021</v>
      </c>
      <c r="B1161" s="95" t="s">
        <v>165</v>
      </c>
      <c r="C1161" s="92">
        <v>49237</v>
      </c>
      <c r="D1161" s="93">
        <v>4.9589999999999995E-2</v>
      </c>
      <c r="E1161" s="94" t="s">
        <v>127</v>
      </c>
    </row>
    <row r="1162" spans="1:5" x14ac:dyDescent="0.25">
      <c r="A1162" s="91">
        <v>9.4876712328767123</v>
      </c>
      <c r="B1162" s="95" t="s">
        <v>161</v>
      </c>
      <c r="C1162" s="92">
        <v>49270</v>
      </c>
      <c r="D1162" s="93">
        <v>4.7300000000000002E-2</v>
      </c>
      <c r="E1162" s="94" t="s">
        <v>127</v>
      </c>
    </row>
    <row r="1163" spans="1:5" x14ac:dyDescent="0.25">
      <c r="A1163" s="91">
        <v>9.5671232876712331</v>
      </c>
      <c r="B1163" s="95" t="s">
        <v>145</v>
      </c>
      <c r="C1163" s="92">
        <v>49299</v>
      </c>
      <c r="D1163" s="93">
        <v>4.2699999999999995E-2</v>
      </c>
      <c r="E1163" s="94" t="s">
        <v>127</v>
      </c>
    </row>
    <row r="1164" spans="1:5" x14ac:dyDescent="0.25">
      <c r="A1164" s="91">
        <v>9.6712328767123292</v>
      </c>
      <c r="B1164" s="95" t="s">
        <v>218</v>
      </c>
      <c r="C1164" s="92">
        <v>49337</v>
      </c>
      <c r="D1164" s="93">
        <v>4.5679999999999998E-2</v>
      </c>
      <c r="E1164" s="94" t="s">
        <v>127</v>
      </c>
    </row>
    <row r="1165" spans="1:5" x14ac:dyDescent="0.25">
      <c r="A1165" s="91">
        <v>9.6739726027397257</v>
      </c>
      <c r="B1165" s="95" t="s">
        <v>182</v>
      </c>
      <c r="C1165" s="92">
        <v>49338</v>
      </c>
      <c r="D1165" s="93">
        <v>6.1500000000000006E-2</v>
      </c>
      <c r="E1165" s="94" t="s">
        <v>127</v>
      </c>
    </row>
    <row r="1166" spans="1:5" x14ac:dyDescent="0.25">
      <c r="A1166" s="91">
        <v>9.6821917808219187</v>
      </c>
      <c r="B1166" s="95" t="s">
        <v>200</v>
      </c>
      <c r="C1166" s="92">
        <v>49341</v>
      </c>
      <c r="D1166" s="93">
        <v>4.9329999999999999E-2</v>
      </c>
      <c r="E1166" s="94" t="s">
        <v>127</v>
      </c>
    </row>
    <row r="1167" spans="1:5" x14ac:dyDescent="0.25">
      <c r="A1167" s="91">
        <v>9.6958904109589046</v>
      </c>
      <c r="B1167" s="95" t="s">
        <v>222</v>
      </c>
      <c r="C1167" s="92">
        <v>49346</v>
      </c>
      <c r="D1167" s="93">
        <v>4.5730000000000007E-2</v>
      </c>
      <c r="E1167" s="94" t="s">
        <v>127</v>
      </c>
    </row>
    <row r="1168" spans="1:5" x14ac:dyDescent="0.25">
      <c r="A1168" s="91">
        <v>9.6958904109589046</v>
      </c>
      <c r="B1168" s="95" t="s">
        <v>203</v>
      </c>
      <c r="C1168" s="92">
        <v>49346</v>
      </c>
      <c r="D1168" s="93">
        <v>4.743E-2</v>
      </c>
      <c r="E1168" s="94" t="s">
        <v>127</v>
      </c>
    </row>
    <row r="1169" spans="1:5" x14ac:dyDescent="0.25">
      <c r="A1169" s="91">
        <v>9.7342465753424658</v>
      </c>
      <c r="B1169" s="95" t="s">
        <v>128</v>
      </c>
      <c r="C1169" s="92">
        <v>49360</v>
      </c>
      <c r="D1169" s="93">
        <v>4.5749999999999999E-2</v>
      </c>
      <c r="E1169" s="94" t="s">
        <v>127</v>
      </c>
    </row>
    <row r="1170" spans="1:5" x14ac:dyDescent="0.25">
      <c r="A1170" s="91">
        <v>9.7479452054794518</v>
      </c>
      <c r="B1170" s="95" t="s">
        <v>172</v>
      </c>
      <c r="C1170" s="92">
        <v>49365</v>
      </c>
      <c r="D1170" s="93">
        <v>4.5599999999999995E-2</v>
      </c>
      <c r="E1170" s="94" t="s">
        <v>127</v>
      </c>
    </row>
    <row r="1171" spans="1:5" x14ac:dyDescent="0.25">
      <c r="A1171" s="91">
        <v>9.7753424657534254</v>
      </c>
      <c r="B1171" s="95" t="s">
        <v>194</v>
      </c>
      <c r="C1171" s="92">
        <v>49375</v>
      </c>
      <c r="D1171" s="93">
        <v>5.0099999999999999E-2</v>
      </c>
      <c r="E1171" s="94" t="s">
        <v>127</v>
      </c>
    </row>
    <row r="1172" spans="1:5" x14ac:dyDescent="0.25">
      <c r="A1172" s="91">
        <v>9.8000000000000007</v>
      </c>
      <c r="B1172" s="95" t="s">
        <v>130</v>
      </c>
      <c r="C1172" s="92">
        <v>49384</v>
      </c>
      <c r="D1172" s="93">
        <v>6.0999999999999999E-2</v>
      </c>
      <c r="E1172" s="94" t="s">
        <v>127</v>
      </c>
    </row>
    <row r="1173" spans="1:5" x14ac:dyDescent="0.25">
      <c r="A1173" s="91">
        <v>10.271232876712329</v>
      </c>
      <c r="B1173" s="95" t="s">
        <v>184</v>
      </c>
      <c r="C1173" s="92">
        <v>49556</v>
      </c>
      <c r="D1173" s="93">
        <v>5.6100000000000004E-2</v>
      </c>
      <c r="E1173" s="94" t="s">
        <v>127</v>
      </c>
    </row>
    <row r="1174" spans="1:5" x14ac:dyDescent="0.25">
      <c r="A1174" s="91">
        <v>10.375342465753425</v>
      </c>
      <c r="B1174" s="95" t="s">
        <v>165</v>
      </c>
      <c r="C1174" s="92">
        <v>49594</v>
      </c>
      <c r="D1174" s="93">
        <v>4.5419999999999995E-2</v>
      </c>
      <c r="E1174" s="94" t="s">
        <v>127</v>
      </c>
    </row>
    <row r="1175" spans="1:5" x14ac:dyDescent="0.25">
      <c r="A1175" s="91">
        <v>10.383561643835616</v>
      </c>
      <c r="B1175" s="95" t="s">
        <v>181</v>
      </c>
      <c r="C1175" s="92">
        <v>49597</v>
      </c>
      <c r="D1175" s="93">
        <v>5.9699999999999996E-2</v>
      </c>
      <c r="E1175" s="94" t="s">
        <v>127</v>
      </c>
    </row>
    <row r="1176" spans="1:5" x14ac:dyDescent="0.25">
      <c r="A1176" s="91">
        <v>10.421917808219177</v>
      </c>
      <c r="B1176" s="95" t="s">
        <v>207</v>
      </c>
      <c r="C1176" s="92">
        <v>49611</v>
      </c>
      <c r="D1176" s="93">
        <v>6.0599999999999994E-2</v>
      </c>
      <c r="E1176" s="94" t="s">
        <v>127</v>
      </c>
    </row>
    <row r="1177" spans="1:5" x14ac:dyDescent="0.25">
      <c r="A1177" s="91">
        <v>10.452054794520548</v>
      </c>
      <c r="B1177" s="95" t="s">
        <v>206</v>
      </c>
      <c r="C1177" s="92">
        <v>49622</v>
      </c>
      <c r="D1177" s="93">
        <v>5.5999999999999994E-2</v>
      </c>
      <c r="E1177" s="94" t="s">
        <v>127</v>
      </c>
    </row>
    <row r="1178" spans="1:5" x14ac:dyDescent="0.25">
      <c r="A1178" s="91">
        <v>10.465753424657533</v>
      </c>
      <c r="B1178" s="95" t="s">
        <v>172</v>
      </c>
      <c r="C1178" s="92">
        <v>49627</v>
      </c>
      <c r="D1178" s="93">
        <v>5.57E-2</v>
      </c>
      <c r="E1178" s="94" t="s">
        <v>127</v>
      </c>
    </row>
    <row r="1179" spans="1:5" x14ac:dyDescent="0.25">
      <c r="A1179" s="91">
        <v>10.465753424657533</v>
      </c>
      <c r="B1179" s="95" t="s">
        <v>205</v>
      </c>
      <c r="C1179" s="92">
        <v>49627</v>
      </c>
      <c r="D1179" s="93">
        <v>5.67E-2</v>
      </c>
      <c r="E1179" s="94" t="s">
        <v>127</v>
      </c>
    </row>
    <row r="1180" spans="1:5" x14ac:dyDescent="0.25">
      <c r="A1180" s="91">
        <v>10.643835616438356</v>
      </c>
      <c r="B1180" s="95" t="s">
        <v>182</v>
      </c>
      <c r="C1180" s="92">
        <v>49692</v>
      </c>
      <c r="D1180" s="93">
        <v>5.9000000000000004E-2</v>
      </c>
      <c r="E1180" s="94" t="s">
        <v>127</v>
      </c>
    </row>
    <row r="1181" spans="1:5" x14ac:dyDescent="0.25">
      <c r="A1181" s="91">
        <v>10.717808219178082</v>
      </c>
      <c r="B1181" s="95" t="s">
        <v>97</v>
      </c>
      <c r="C1181" s="92">
        <v>49719</v>
      </c>
      <c r="D1181" s="93">
        <v>5.7500000000000002E-2</v>
      </c>
      <c r="E1181" s="94" t="s">
        <v>127</v>
      </c>
    </row>
    <row r="1182" spans="1:5" x14ac:dyDescent="0.25">
      <c r="A1182" s="91">
        <v>11.361643835616439</v>
      </c>
      <c r="B1182" s="95" t="s">
        <v>207</v>
      </c>
      <c r="C1182" s="92">
        <v>49954</v>
      </c>
      <c r="D1182" s="93">
        <v>5.79E-2</v>
      </c>
      <c r="E1182" s="94" t="s">
        <v>127</v>
      </c>
    </row>
    <row r="1183" spans="1:5" x14ac:dyDescent="0.25">
      <c r="A1183" s="91">
        <v>11.443835616438356</v>
      </c>
      <c r="B1183" s="95" t="s">
        <v>165</v>
      </c>
      <c r="C1183" s="92">
        <v>49984</v>
      </c>
      <c r="D1183" s="93">
        <v>5.8400000000000001E-2</v>
      </c>
      <c r="E1183" s="94" t="s">
        <v>127</v>
      </c>
    </row>
    <row r="1184" spans="1:5" x14ac:dyDescent="0.25">
      <c r="A1184" s="91">
        <v>11.564383561643835</v>
      </c>
      <c r="B1184" s="95" t="s">
        <v>149</v>
      </c>
      <c r="C1184" s="92">
        <v>50028</v>
      </c>
      <c r="D1184" s="93">
        <v>5.0799999999999998E-2</v>
      </c>
      <c r="E1184" s="94" t="s">
        <v>127</v>
      </c>
    </row>
    <row r="1185" spans="1:5" x14ac:dyDescent="0.25">
      <c r="A1185" s="91">
        <v>11.753424657534246</v>
      </c>
      <c r="B1185" s="95" t="s">
        <v>130</v>
      </c>
      <c r="C1185" s="92">
        <v>50097</v>
      </c>
      <c r="D1185" s="93">
        <v>6.1699999999999998E-2</v>
      </c>
      <c r="E1185" s="94" t="s">
        <v>127</v>
      </c>
    </row>
    <row r="1186" spans="1:5" x14ac:dyDescent="0.25">
      <c r="A1186" s="91">
        <v>11.830136986301369</v>
      </c>
      <c r="B1186" s="95" t="s">
        <v>157</v>
      </c>
      <c r="C1186" s="92">
        <v>50125</v>
      </c>
      <c r="D1186" s="93">
        <v>5.3899999999999997E-2</v>
      </c>
      <c r="E1186" s="94" t="s">
        <v>127</v>
      </c>
    </row>
    <row r="1187" spans="1:5" x14ac:dyDescent="0.25">
      <c r="A1187" s="91">
        <v>13.728767123287671</v>
      </c>
      <c r="B1187" s="95" t="s">
        <v>128</v>
      </c>
      <c r="C1187" s="92">
        <v>50818</v>
      </c>
      <c r="D1187" s="93">
        <v>8.0500000000000002E-2</v>
      </c>
      <c r="E1187" s="94" t="s">
        <v>127</v>
      </c>
    </row>
    <row r="1188" spans="1:5" x14ac:dyDescent="0.25">
      <c r="A1188" s="91">
        <v>13.761643835616438</v>
      </c>
      <c r="B1188" s="95" t="s">
        <v>182</v>
      </c>
      <c r="C1188" s="92">
        <v>50830</v>
      </c>
      <c r="D1188" s="93">
        <v>6.4500000000000002E-2</v>
      </c>
      <c r="E1188" s="94" t="s">
        <v>127</v>
      </c>
    </row>
    <row r="1189" spans="1:5" x14ac:dyDescent="0.25">
      <c r="A1189" s="91">
        <v>14.016438356164384</v>
      </c>
      <c r="B1189" s="95" t="s">
        <v>206</v>
      </c>
      <c r="C1189" s="92">
        <v>50923</v>
      </c>
      <c r="D1189" s="93">
        <v>6.0999999999999999E-2</v>
      </c>
      <c r="E1189" s="94" t="s">
        <v>127</v>
      </c>
    </row>
    <row r="1190" spans="1:5" x14ac:dyDescent="0.25">
      <c r="A1190" s="91">
        <v>14.104109589041096</v>
      </c>
      <c r="B1190" s="95" t="s">
        <v>187</v>
      </c>
      <c r="C1190" s="92">
        <v>50955</v>
      </c>
      <c r="D1190" s="93">
        <v>6.5099999999999991E-2</v>
      </c>
      <c r="E1190" s="94" t="s">
        <v>127</v>
      </c>
    </row>
    <row r="1191" spans="1:5" x14ac:dyDescent="0.25">
      <c r="A1191" s="91">
        <v>14.167123287671233</v>
      </c>
      <c r="B1191" s="95" t="s">
        <v>205</v>
      </c>
      <c r="C1191" s="92">
        <v>50978</v>
      </c>
      <c r="D1191" s="93">
        <v>5.9500000000000004E-2</v>
      </c>
      <c r="E1191" s="94" t="s">
        <v>127</v>
      </c>
    </row>
    <row r="1192" spans="1:5" x14ac:dyDescent="0.25">
      <c r="A1192" s="91">
        <v>14.268493150684931</v>
      </c>
      <c r="B1192" s="95" t="s">
        <v>172</v>
      </c>
      <c r="C1192" s="92">
        <v>51015</v>
      </c>
      <c r="D1192" s="93">
        <v>5.7500000000000002E-2</v>
      </c>
      <c r="E1192" s="94" t="s">
        <v>127</v>
      </c>
    </row>
    <row r="1193" spans="1:5" x14ac:dyDescent="0.25">
      <c r="A1193" s="91">
        <v>14.441095890410958</v>
      </c>
      <c r="B1193" s="95" t="s">
        <v>155</v>
      </c>
      <c r="C1193" s="92">
        <v>51078</v>
      </c>
      <c r="D1193" s="93">
        <v>6.6799999999999998E-2</v>
      </c>
      <c r="E1193" s="94" t="s">
        <v>127</v>
      </c>
    </row>
    <row r="1194" spans="1:5" x14ac:dyDescent="0.25">
      <c r="A1194" s="91">
        <v>14.454794520547946</v>
      </c>
      <c r="B1194" s="95" t="s">
        <v>155</v>
      </c>
      <c r="C1194" s="92">
        <v>51083</v>
      </c>
      <c r="D1194" s="93">
        <v>6.7500000000000004E-2</v>
      </c>
      <c r="E1194" s="94" t="s">
        <v>127</v>
      </c>
    </row>
    <row r="1195" spans="1:5" x14ac:dyDescent="0.25">
      <c r="A1195" s="91">
        <v>14.457534246575342</v>
      </c>
      <c r="B1195" s="95" t="s">
        <v>149</v>
      </c>
      <c r="C1195" s="92">
        <v>51084</v>
      </c>
      <c r="D1195" s="93">
        <v>5.3499999999999999E-2</v>
      </c>
      <c r="E1195" s="94" t="s">
        <v>127</v>
      </c>
    </row>
    <row r="1196" spans="1:5" x14ac:dyDescent="0.25">
      <c r="A1196" s="91">
        <v>14.476712328767123</v>
      </c>
      <c r="B1196" s="95" t="s">
        <v>183</v>
      </c>
      <c r="C1196" s="92">
        <v>51091</v>
      </c>
      <c r="D1196" s="93">
        <v>6.4500000000000002E-2</v>
      </c>
      <c r="E1196" s="94" t="s">
        <v>127</v>
      </c>
    </row>
    <row r="1197" spans="1:5" x14ac:dyDescent="0.25">
      <c r="A1197" s="91">
        <v>14.863013698630137</v>
      </c>
      <c r="B1197" s="95" t="s">
        <v>149</v>
      </c>
      <c r="C1197" s="92">
        <v>51232</v>
      </c>
      <c r="D1197" s="93">
        <v>5.33E-2</v>
      </c>
      <c r="E1197" s="94" t="s">
        <v>127</v>
      </c>
    </row>
    <row r="1198" spans="1:5" x14ac:dyDescent="0.25">
      <c r="A1198" s="91">
        <v>15.032876712328767</v>
      </c>
      <c r="B1198" s="95" t="s">
        <v>207</v>
      </c>
      <c r="C1198" s="92">
        <v>51294</v>
      </c>
      <c r="D1198" s="93">
        <v>6.6400000000000001E-2</v>
      </c>
      <c r="E1198" s="94" t="s">
        <v>127</v>
      </c>
    </row>
    <row r="1199" spans="1:5" x14ac:dyDescent="0.25">
      <c r="A1199" s="91">
        <v>15.054794520547945</v>
      </c>
      <c r="B1199" s="95" t="s">
        <v>205</v>
      </c>
      <c r="C1199" s="92">
        <v>51302</v>
      </c>
      <c r="D1199" s="93">
        <v>5.6100000000000004E-2</v>
      </c>
      <c r="E1199" s="94" t="s">
        <v>127</v>
      </c>
    </row>
    <row r="1200" spans="1:5" x14ac:dyDescent="0.25">
      <c r="A1200" s="91">
        <v>15.24931506849315</v>
      </c>
      <c r="B1200" s="95" t="s">
        <v>155</v>
      </c>
      <c r="C1200" s="92">
        <v>51373</v>
      </c>
      <c r="D1200" s="93">
        <v>6.1100000000000002E-2</v>
      </c>
      <c r="E1200" s="94" t="s">
        <v>127</v>
      </c>
    </row>
    <row r="1201" spans="1:5" x14ac:dyDescent="0.25">
      <c r="A1201" s="91">
        <v>15.342465753424657</v>
      </c>
      <c r="B1201" s="95" t="s">
        <v>172</v>
      </c>
      <c r="C1201" s="92">
        <v>51407</v>
      </c>
      <c r="D1201" s="93">
        <v>5.1200000000000002E-2</v>
      </c>
      <c r="E1201" s="94" t="s">
        <v>127</v>
      </c>
    </row>
    <row r="1202" spans="1:5" x14ac:dyDescent="0.25">
      <c r="A1202" s="91">
        <v>15.561643835616438</v>
      </c>
      <c r="B1202" s="95" t="s">
        <v>194</v>
      </c>
      <c r="C1202" s="92">
        <v>51487</v>
      </c>
      <c r="D1202" s="93">
        <v>5.7539999999999994E-2</v>
      </c>
      <c r="E1202" s="94" t="s">
        <v>127</v>
      </c>
    </row>
    <row r="1203" spans="1:5" x14ac:dyDescent="0.25">
      <c r="A1203" s="91">
        <v>15.821917808219178</v>
      </c>
      <c r="B1203" s="95" t="s">
        <v>155</v>
      </c>
      <c r="C1203" s="92">
        <v>51582</v>
      </c>
      <c r="D1203" s="93">
        <v>6.5599999999999992E-2</v>
      </c>
      <c r="E1203" s="94" t="s">
        <v>127</v>
      </c>
    </row>
    <row r="1204" spans="1:5" x14ac:dyDescent="0.25">
      <c r="A1204" s="91">
        <v>16.06027397260274</v>
      </c>
      <c r="B1204" s="95" t="s">
        <v>194</v>
      </c>
      <c r="C1204" s="92">
        <v>51669</v>
      </c>
      <c r="D1204" s="93">
        <v>6.0999999999999999E-2</v>
      </c>
      <c r="E1204" s="94" t="s">
        <v>127</v>
      </c>
    </row>
    <row r="1205" spans="1:5" x14ac:dyDescent="0.25">
      <c r="A1205" s="91">
        <v>16.424657534246574</v>
      </c>
      <c r="B1205" s="95" t="s">
        <v>163</v>
      </c>
      <c r="C1205" s="92">
        <v>51802</v>
      </c>
      <c r="D1205" s="93">
        <v>4.7910000000000001E-2</v>
      </c>
      <c r="E1205" s="94" t="s">
        <v>127</v>
      </c>
    </row>
    <row r="1206" spans="1:5" x14ac:dyDescent="0.25">
      <c r="A1206" s="91">
        <v>16.473972602739725</v>
      </c>
      <c r="B1206" s="95" t="s">
        <v>128</v>
      </c>
      <c r="C1206" s="92">
        <v>51820</v>
      </c>
      <c r="D1206" s="93">
        <v>4.5499999999999999E-2</v>
      </c>
      <c r="E1206" s="94" t="s">
        <v>127</v>
      </c>
    </row>
    <row r="1207" spans="1:5" x14ac:dyDescent="0.25">
      <c r="A1207" s="91">
        <v>16.778082191780822</v>
      </c>
      <c r="B1207" s="95" t="s">
        <v>205</v>
      </c>
      <c r="C1207" s="92">
        <v>51931</v>
      </c>
      <c r="D1207" s="93">
        <v>4.1500000000000002E-2</v>
      </c>
      <c r="E1207" s="94" t="s">
        <v>127</v>
      </c>
    </row>
    <row r="1208" spans="1:5" x14ac:dyDescent="0.25">
      <c r="A1208" s="91">
        <v>17.049315068493151</v>
      </c>
      <c r="B1208" s="95" t="s">
        <v>152</v>
      </c>
      <c r="C1208" s="92">
        <v>52030</v>
      </c>
      <c r="D1208" s="93">
        <v>5.0770000000000003E-2</v>
      </c>
      <c r="E1208" s="94" t="s">
        <v>127</v>
      </c>
    </row>
    <row r="1209" spans="1:5" x14ac:dyDescent="0.25">
      <c r="A1209" s="91">
        <v>17.254794520547946</v>
      </c>
      <c r="B1209" s="95" t="s">
        <v>172</v>
      </c>
      <c r="C1209" s="92">
        <v>52105</v>
      </c>
      <c r="D1209" s="93">
        <v>4.24E-2</v>
      </c>
      <c r="E1209" s="94" t="s">
        <v>127</v>
      </c>
    </row>
    <row r="1210" spans="1:5" x14ac:dyDescent="0.25">
      <c r="A1210" s="91">
        <v>17.471232876712328</v>
      </c>
      <c r="B1210" s="95" t="s">
        <v>178</v>
      </c>
      <c r="C1210" s="92">
        <v>52184</v>
      </c>
      <c r="D1210" s="93">
        <v>5.0900000000000001E-2</v>
      </c>
      <c r="E1210" s="94" t="s">
        <v>127</v>
      </c>
    </row>
    <row r="1211" spans="1:5" x14ac:dyDescent="0.25">
      <c r="A1211" s="91">
        <v>17.849315068493151</v>
      </c>
      <c r="B1211" s="95" t="s">
        <v>133</v>
      </c>
      <c r="C1211" s="92">
        <v>52322</v>
      </c>
      <c r="D1211" s="93">
        <v>4.4000000000000004E-2</v>
      </c>
      <c r="E1211" s="94" t="s">
        <v>127</v>
      </c>
    </row>
    <row r="1212" spans="1:5" x14ac:dyDescent="0.25">
      <c r="A1212" s="91">
        <v>17.92876712328767</v>
      </c>
      <c r="B1212" s="95" t="s">
        <v>151</v>
      </c>
      <c r="C1212" s="92">
        <v>52351</v>
      </c>
      <c r="D1212" s="93">
        <v>4.7500000000000001E-2</v>
      </c>
      <c r="E1212" s="94" t="s">
        <v>127</v>
      </c>
    </row>
    <row r="1213" spans="1:5" x14ac:dyDescent="0.25">
      <c r="A1213" s="91">
        <v>18.150684931506849</v>
      </c>
      <c r="B1213" s="95" t="s">
        <v>205</v>
      </c>
      <c r="C1213" s="92">
        <v>52432</v>
      </c>
      <c r="D1213" s="93">
        <v>4.4999999999999998E-2</v>
      </c>
      <c r="E1213" s="94" t="s">
        <v>127</v>
      </c>
    </row>
    <row r="1214" spans="1:5" x14ac:dyDescent="0.25">
      <c r="A1214" s="91">
        <v>18.227397260273971</v>
      </c>
      <c r="B1214" s="95" t="s">
        <v>149</v>
      </c>
      <c r="C1214" s="92">
        <v>52460</v>
      </c>
      <c r="D1214" s="93">
        <v>4.5499999999999999E-2</v>
      </c>
      <c r="E1214" s="94" t="s">
        <v>127</v>
      </c>
    </row>
    <row r="1215" spans="1:5" x14ac:dyDescent="0.25">
      <c r="A1215" s="91">
        <v>18.504109589041096</v>
      </c>
      <c r="B1215" s="95" t="s">
        <v>133</v>
      </c>
      <c r="C1215" s="92">
        <v>52561</v>
      </c>
      <c r="D1215" s="93">
        <v>5.1500000000000004E-2</v>
      </c>
      <c r="E1215" s="94" t="s">
        <v>127</v>
      </c>
    </row>
    <row r="1216" spans="1:5" x14ac:dyDescent="0.25">
      <c r="A1216" s="91">
        <v>18.794520547945204</v>
      </c>
      <c r="B1216" s="95" t="s">
        <v>172</v>
      </c>
      <c r="C1216" s="92">
        <v>52667</v>
      </c>
      <c r="D1216" s="93">
        <v>4.5700000000000005E-2</v>
      </c>
      <c r="E1216" s="94" t="s">
        <v>127</v>
      </c>
    </row>
    <row r="1217" spans="1:5" x14ac:dyDescent="0.25">
      <c r="A1217" s="91">
        <v>18.832876712328765</v>
      </c>
      <c r="B1217" s="95" t="s">
        <v>151</v>
      </c>
      <c r="C1217" s="92">
        <v>52681</v>
      </c>
      <c r="D1217" s="93">
        <v>4.8099999999999997E-2</v>
      </c>
      <c r="E1217" s="94" t="s">
        <v>127</v>
      </c>
    </row>
    <row r="1218" spans="1:5" x14ac:dyDescent="0.25">
      <c r="A1218" s="91">
        <v>18.863013698630137</v>
      </c>
      <c r="B1218" s="95" t="s">
        <v>133</v>
      </c>
      <c r="C1218" s="92">
        <v>52692</v>
      </c>
      <c r="D1218" s="93">
        <v>4.8499999999999995E-2</v>
      </c>
      <c r="E1218" s="94" t="s">
        <v>127</v>
      </c>
    </row>
    <row r="1219" spans="1:5" x14ac:dyDescent="0.25">
      <c r="A1219" s="91">
        <v>19.013698630136986</v>
      </c>
      <c r="B1219" s="95" t="s">
        <v>162</v>
      </c>
      <c r="C1219" s="92">
        <v>52747</v>
      </c>
      <c r="D1219" s="93">
        <v>4.6369999999999995E-2</v>
      </c>
      <c r="E1219" s="94" t="s">
        <v>127</v>
      </c>
    </row>
    <row r="1220" spans="1:5" x14ac:dyDescent="0.25">
      <c r="A1220" s="91">
        <v>19.224657534246575</v>
      </c>
      <c r="B1220" s="95" t="s">
        <v>137</v>
      </c>
      <c r="C1220" s="92">
        <v>52824</v>
      </c>
      <c r="D1220" s="93">
        <v>4.4999999999999998E-2</v>
      </c>
      <c r="E1220" s="94" t="s">
        <v>127</v>
      </c>
    </row>
    <row r="1221" spans="1:5" x14ac:dyDescent="0.25">
      <c r="A1221" s="91">
        <v>19.347945205479451</v>
      </c>
      <c r="B1221" s="95" t="s">
        <v>130</v>
      </c>
      <c r="C1221" s="92">
        <v>52869</v>
      </c>
      <c r="D1221" s="93">
        <v>4.7500000000000001E-2</v>
      </c>
      <c r="E1221" s="94" t="s">
        <v>127</v>
      </c>
    </row>
    <row r="1222" spans="1:5" x14ac:dyDescent="0.25">
      <c r="A1222" s="91">
        <v>19.427397260273974</v>
      </c>
      <c r="B1222" s="95" t="s">
        <v>206</v>
      </c>
      <c r="C1222" s="92">
        <v>52898</v>
      </c>
      <c r="D1222" s="93">
        <v>0.04</v>
      </c>
      <c r="E1222" s="94" t="s">
        <v>127</v>
      </c>
    </row>
    <row r="1223" spans="1:5" x14ac:dyDescent="0.25">
      <c r="A1223" s="91">
        <v>19.493150684931507</v>
      </c>
      <c r="B1223" s="95" t="s">
        <v>172</v>
      </c>
      <c r="C1223" s="92">
        <v>52922</v>
      </c>
      <c r="D1223" s="93">
        <v>4.87E-2</v>
      </c>
      <c r="E1223" s="94" t="s">
        <v>127</v>
      </c>
    </row>
    <row r="1224" spans="1:5" x14ac:dyDescent="0.25">
      <c r="A1224" s="91">
        <v>19.517808219178082</v>
      </c>
      <c r="B1224" s="95" t="s">
        <v>208</v>
      </c>
      <c r="C1224" s="92">
        <v>52931</v>
      </c>
      <c r="D1224" s="93">
        <v>4.8219999999999999E-2</v>
      </c>
      <c r="E1224" s="94" t="s">
        <v>127</v>
      </c>
    </row>
    <row r="1225" spans="1:5" x14ac:dyDescent="0.25">
      <c r="A1225" s="91">
        <v>19.520547945205479</v>
      </c>
      <c r="B1225" s="95" t="s">
        <v>181</v>
      </c>
      <c r="C1225" s="92">
        <v>52932</v>
      </c>
      <c r="D1225" s="93">
        <v>5.0300000000000004E-2</v>
      </c>
      <c r="E1225" s="94" t="s">
        <v>127</v>
      </c>
    </row>
    <row r="1226" spans="1:5" x14ac:dyDescent="0.25">
      <c r="A1226" s="91">
        <v>19.649315068493152</v>
      </c>
      <c r="B1226" s="95" t="s">
        <v>133</v>
      </c>
      <c r="C1226" s="92">
        <v>52979</v>
      </c>
      <c r="D1226" s="93">
        <v>4.7500000000000001E-2</v>
      </c>
      <c r="E1226" s="94" t="s">
        <v>127</v>
      </c>
    </row>
    <row r="1227" spans="1:5" x14ac:dyDescent="0.25">
      <c r="A1227" s="91">
        <v>19.934246575342467</v>
      </c>
      <c r="B1227" s="95" t="s">
        <v>205</v>
      </c>
      <c r="C1227" s="92">
        <v>53083</v>
      </c>
      <c r="D1227" s="93">
        <v>3.6119999999999999E-2</v>
      </c>
      <c r="E1227" s="94" t="s">
        <v>127</v>
      </c>
    </row>
    <row r="1228" spans="1:5" x14ac:dyDescent="0.25">
      <c r="A1228" s="91">
        <v>20.347945205479451</v>
      </c>
      <c r="B1228" s="95" t="s">
        <v>149</v>
      </c>
      <c r="C1228" s="92">
        <v>53234</v>
      </c>
      <c r="D1228" s="93">
        <v>4.5499999999999999E-2</v>
      </c>
      <c r="E1228" s="94" t="s">
        <v>127</v>
      </c>
    </row>
    <row r="1229" spans="1:5" x14ac:dyDescent="0.25">
      <c r="A1229" s="91">
        <v>20.567123287671233</v>
      </c>
      <c r="B1229" s="95" t="s">
        <v>130</v>
      </c>
      <c r="C1229" s="92">
        <v>53314</v>
      </c>
      <c r="D1229" s="93">
        <v>4.3499999999999997E-2</v>
      </c>
      <c r="E1229" s="94" t="s">
        <v>127</v>
      </c>
    </row>
    <row r="1230" spans="1:5" x14ac:dyDescent="0.25">
      <c r="A1230" s="91">
        <v>20.682191780821917</v>
      </c>
      <c r="B1230" s="95" t="s">
        <v>133</v>
      </c>
      <c r="C1230" s="92">
        <v>53356</v>
      </c>
      <c r="D1230" s="93">
        <v>4.4000000000000004E-2</v>
      </c>
      <c r="E1230" s="94" t="s">
        <v>127</v>
      </c>
    </row>
    <row r="1231" spans="1:5" x14ac:dyDescent="0.25">
      <c r="A1231" s="91">
        <v>20.783561643835615</v>
      </c>
      <c r="B1231" s="95" t="s">
        <v>158</v>
      </c>
      <c r="C1231" s="92">
        <v>53393</v>
      </c>
      <c r="D1231" s="93">
        <v>5.2679999999999998E-2</v>
      </c>
      <c r="E1231" s="94" t="s">
        <v>127</v>
      </c>
    </row>
    <row r="1232" spans="1:5" x14ac:dyDescent="0.25">
      <c r="A1232" s="91">
        <v>21.032876712328768</v>
      </c>
      <c r="B1232" s="95" t="s">
        <v>128</v>
      </c>
      <c r="C1232" s="92">
        <v>53484</v>
      </c>
      <c r="D1232" s="93">
        <v>4.3499999999999997E-2</v>
      </c>
      <c r="E1232" s="94" t="s">
        <v>127</v>
      </c>
    </row>
    <row r="1233" spans="1:5" x14ac:dyDescent="0.25">
      <c r="A1233" s="91">
        <v>21.208219178082192</v>
      </c>
      <c r="B1233" s="95" t="s">
        <v>149</v>
      </c>
      <c r="C1233" s="92">
        <v>53548</v>
      </c>
      <c r="D1233" s="93">
        <v>4.1299999999999996E-2</v>
      </c>
      <c r="E1233" s="94" t="s">
        <v>127</v>
      </c>
    </row>
    <row r="1234" spans="1:5" x14ac:dyDescent="0.25">
      <c r="A1234" s="91">
        <v>21.304109589041097</v>
      </c>
      <c r="B1234" s="95" t="s">
        <v>157</v>
      </c>
      <c r="C1234" s="92">
        <v>53583</v>
      </c>
      <c r="D1234" s="93">
        <v>4.3400000000000001E-2</v>
      </c>
      <c r="E1234" s="94" t="s">
        <v>127</v>
      </c>
    </row>
    <row r="1235" spans="1:5" x14ac:dyDescent="0.25">
      <c r="A1235" s="91">
        <v>21.660273972602738</v>
      </c>
      <c r="B1235" s="95" t="s">
        <v>151</v>
      </c>
      <c r="C1235" s="92">
        <v>53713</v>
      </c>
      <c r="D1235" s="93">
        <v>4.7400000000000005E-2</v>
      </c>
      <c r="E1235" s="94" t="s">
        <v>127</v>
      </c>
    </row>
    <row r="1236" spans="1:5" x14ac:dyDescent="0.25">
      <c r="A1236" s="91">
        <v>21.761643835616439</v>
      </c>
      <c r="B1236" s="95" t="s">
        <v>130</v>
      </c>
      <c r="C1236" s="92">
        <v>53750</v>
      </c>
      <c r="D1236" s="93">
        <v>4.4500000000000005E-2</v>
      </c>
      <c r="E1236" s="94" t="s">
        <v>127</v>
      </c>
    </row>
    <row r="1237" spans="1:5" x14ac:dyDescent="0.25">
      <c r="A1237" s="91">
        <v>22.013698630136986</v>
      </c>
      <c r="B1237" s="95" t="s">
        <v>159</v>
      </c>
      <c r="C1237" s="92">
        <v>53842</v>
      </c>
      <c r="D1237" s="93">
        <v>4.8499999999999995E-2</v>
      </c>
      <c r="E1237" s="94" t="s">
        <v>127</v>
      </c>
    </row>
    <row r="1238" spans="1:5" x14ac:dyDescent="0.25">
      <c r="A1238" s="91">
        <v>22.109589041095891</v>
      </c>
      <c r="B1238" s="95" t="s">
        <v>206</v>
      </c>
      <c r="C1238" s="92">
        <v>53877</v>
      </c>
      <c r="D1238" s="93">
        <v>5.9000000000000004E-2</v>
      </c>
      <c r="E1238" s="94" t="s">
        <v>127</v>
      </c>
    </row>
    <row r="1239" spans="1:5" x14ac:dyDescent="0.25">
      <c r="A1239" s="91">
        <v>22.312328767123287</v>
      </c>
      <c r="B1239" s="95" t="s">
        <v>128</v>
      </c>
      <c r="C1239" s="92">
        <v>53951</v>
      </c>
      <c r="D1239" s="93">
        <v>4.3299999999999998E-2</v>
      </c>
      <c r="E1239" s="94" t="s">
        <v>127</v>
      </c>
    </row>
    <row r="1240" spans="1:5" x14ac:dyDescent="0.25">
      <c r="A1240" s="91">
        <v>22.528767123287672</v>
      </c>
      <c r="B1240" s="95" t="s">
        <v>181</v>
      </c>
      <c r="C1240" s="92">
        <v>54030</v>
      </c>
      <c r="D1240" s="93">
        <v>4.2699999999999995E-2</v>
      </c>
      <c r="E1240" s="94" t="s">
        <v>127</v>
      </c>
    </row>
    <row r="1241" spans="1:5" x14ac:dyDescent="0.25">
      <c r="A1241" s="91">
        <v>22.783561643835615</v>
      </c>
      <c r="B1241" s="95" t="s">
        <v>133</v>
      </c>
      <c r="C1241" s="92">
        <v>54123</v>
      </c>
      <c r="D1241" s="93">
        <v>4.7E-2</v>
      </c>
      <c r="E1241" s="94" t="s">
        <v>127</v>
      </c>
    </row>
    <row r="1242" spans="1:5" x14ac:dyDescent="0.25">
      <c r="A1242" s="91">
        <v>22.838356164383562</v>
      </c>
      <c r="B1242" s="95" t="s">
        <v>151</v>
      </c>
      <c r="C1242" s="92">
        <v>54143</v>
      </c>
      <c r="D1242" s="93">
        <v>4.7500000000000001E-2</v>
      </c>
      <c r="E1242" s="94" t="s">
        <v>127</v>
      </c>
    </row>
    <row r="1243" spans="1:5" x14ac:dyDescent="0.25">
      <c r="A1243" s="91">
        <v>23.109589041095891</v>
      </c>
      <c r="B1243" s="95" t="s">
        <v>128</v>
      </c>
      <c r="C1243" s="92">
        <v>54242</v>
      </c>
      <c r="D1243" s="93">
        <v>4.1799999999999997E-2</v>
      </c>
      <c r="E1243" s="94" t="s">
        <v>127</v>
      </c>
    </row>
    <row r="1244" spans="1:5" x14ac:dyDescent="0.25">
      <c r="A1244" s="91">
        <v>23.75068493150685</v>
      </c>
      <c r="B1244" s="95" t="s">
        <v>149</v>
      </c>
      <c r="C1244" s="92">
        <v>54476</v>
      </c>
      <c r="D1244" s="93">
        <v>4.3299999999999998E-2</v>
      </c>
      <c r="E1244" s="94" t="s">
        <v>127</v>
      </c>
    </row>
    <row r="1245" spans="1:5" x14ac:dyDescent="0.25">
      <c r="A1245" s="91">
        <v>23.860273972602741</v>
      </c>
      <c r="B1245" s="95" t="s">
        <v>151</v>
      </c>
      <c r="C1245" s="92">
        <v>54516</v>
      </c>
      <c r="D1245" s="93">
        <v>4.5400000000000003E-2</v>
      </c>
      <c r="E1245" s="94" t="s">
        <v>127</v>
      </c>
    </row>
    <row r="1246" spans="1:5" x14ac:dyDescent="0.25">
      <c r="A1246" s="91">
        <v>23.865753424657534</v>
      </c>
      <c r="B1246" s="95" t="s">
        <v>205</v>
      </c>
      <c r="C1246" s="92">
        <v>54518</v>
      </c>
      <c r="D1246" s="93">
        <v>3.5709999999999999E-2</v>
      </c>
      <c r="E1246" s="94" t="s">
        <v>127</v>
      </c>
    </row>
    <row r="1247" spans="1:5" x14ac:dyDescent="0.25">
      <c r="A1247" s="91">
        <v>24.076712328767123</v>
      </c>
      <c r="B1247" s="95" t="s">
        <v>145</v>
      </c>
      <c r="C1247" s="92">
        <v>54595</v>
      </c>
      <c r="D1247" s="93">
        <v>4.7460000000000002E-2</v>
      </c>
      <c r="E1247" s="94" t="s">
        <v>127</v>
      </c>
    </row>
    <row r="1248" spans="1:5" x14ac:dyDescent="0.25">
      <c r="A1248" s="91">
        <v>24.394520547945206</v>
      </c>
      <c r="B1248" s="95" t="s">
        <v>128</v>
      </c>
      <c r="C1248" s="92">
        <v>54711</v>
      </c>
      <c r="D1248" s="93">
        <v>4.3400000000000001E-2</v>
      </c>
      <c r="E1248" s="94" t="s">
        <v>127</v>
      </c>
    </row>
    <row r="1249" spans="1:5" x14ac:dyDescent="0.25">
      <c r="A1249" s="91">
        <v>24.452054794520549</v>
      </c>
      <c r="B1249" s="95" t="s">
        <v>165</v>
      </c>
      <c r="C1249" s="92">
        <v>54732</v>
      </c>
      <c r="D1249" s="93">
        <v>4.2900000000000001E-2</v>
      </c>
      <c r="E1249" s="94" t="s">
        <v>127</v>
      </c>
    </row>
    <row r="1250" spans="1:5" x14ac:dyDescent="0.25">
      <c r="A1250" s="91">
        <v>24.545205479452054</v>
      </c>
      <c r="B1250" s="95" t="s">
        <v>155</v>
      </c>
      <c r="C1250" s="92">
        <v>54766</v>
      </c>
      <c r="D1250" s="93">
        <v>4.2500000000000003E-2</v>
      </c>
      <c r="E1250" s="94" t="s">
        <v>127</v>
      </c>
    </row>
    <row r="1251" spans="1:5" x14ac:dyDescent="0.25">
      <c r="A1251" s="91">
        <v>24.728767123287671</v>
      </c>
      <c r="B1251" s="95" t="s">
        <v>209</v>
      </c>
      <c r="C1251" s="92">
        <v>54833</v>
      </c>
      <c r="D1251" s="93">
        <v>3.3149999999999999E-2</v>
      </c>
      <c r="E1251" s="94" t="s">
        <v>127</v>
      </c>
    </row>
    <row r="1252" spans="1:5" x14ac:dyDescent="0.25">
      <c r="A1252" s="91">
        <v>24.734246575342464</v>
      </c>
      <c r="B1252" s="95" t="s">
        <v>133</v>
      </c>
      <c r="C1252" s="92">
        <v>54835</v>
      </c>
      <c r="D1252" s="93">
        <v>3.95E-2</v>
      </c>
      <c r="E1252" s="94" t="s">
        <v>127</v>
      </c>
    </row>
    <row r="1253" spans="1:5" x14ac:dyDescent="0.25">
      <c r="A1253" s="91">
        <v>24.767123287671232</v>
      </c>
      <c r="B1253" s="95" t="s">
        <v>181</v>
      </c>
      <c r="C1253" s="92">
        <v>54847</v>
      </c>
      <c r="D1253" s="93">
        <v>3.4130000000000001E-2</v>
      </c>
      <c r="E1253" s="94" t="s">
        <v>127</v>
      </c>
    </row>
    <row r="1254" spans="1:5" x14ac:dyDescent="0.25">
      <c r="A1254" s="91">
        <v>24.778082191780822</v>
      </c>
      <c r="B1254" s="95" t="s">
        <v>158</v>
      </c>
      <c r="C1254" s="92">
        <v>54851</v>
      </c>
      <c r="D1254" s="93">
        <v>3.8269999999999998E-2</v>
      </c>
      <c r="E1254" s="94" t="s">
        <v>127</v>
      </c>
    </row>
    <row r="1255" spans="1:5" x14ac:dyDescent="0.25">
      <c r="A1255" s="91">
        <v>24.791780821917808</v>
      </c>
      <c r="B1255" s="95" t="s">
        <v>183</v>
      </c>
      <c r="C1255" s="92">
        <v>54856</v>
      </c>
      <c r="D1255" s="93">
        <v>3.0499999999999999E-2</v>
      </c>
      <c r="E1255" s="94" t="s">
        <v>127</v>
      </c>
    </row>
    <row r="1256" spans="1:5" x14ac:dyDescent="0.25">
      <c r="A1256" s="91">
        <v>24.920547945205481</v>
      </c>
      <c r="B1256" s="95" t="s">
        <v>205</v>
      </c>
      <c r="C1256" s="92">
        <v>54903</v>
      </c>
      <c r="D1256" s="93">
        <v>3.3070000000000002E-2</v>
      </c>
      <c r="E1256" s="94" t="s">
        <v>127</v>
      </c>
    </row>
    <row r="1257" spans="1:5" x14ac:dyDescent="0.25">
      <c r="A1257" s="91">
        <v>25.010958904109589</v>
      </c>
      <c r="B1257" s="95" t="s">
        <v>151</v>
      </c>
      <c r="C1257" s="92">
        <v>54936</v>
      </c>
      <c r="D1257" s="93">
        <v>4.6699999999999998E-2</v>
      </c>
      <c r="E1257" s="94" t="s">
        <v>127</v>
      </c>
    </row>
    <row r="1258" spans="1:5" x14ac:dyDescent="0.25">
      <c r="A1258" s="91">
        <v>25.221917808219178</v>
      </c>
      <c r="B1258" s="95" t="s">
        <v>165</v>
      </c>
      <c r="C1258" s="92">
        <v>55013</v>
      </c>
      <c r="D1258" s="93">
        <v>3.3300000000000003E-2</v>
      </c>
      <c r="E1258" s="94" t="s">
        <v>127</v>
      </c>
    </row>
    <row r="1259" spans="1:5" x14ac:dyDescent="0.25">
      <c r="A1259" s="91">
        <v>25.353424657534248</v>
      </c>
      <c r="B1259" s="95" t="s">
        <v>130</v>
      </c>
      <c r="C1259" s="92">
        <v>55061</v>
      </c>
      <c r="D1259" s="93">
        <v>3.5000000000000003E-2</v>
      </c>
      <c r="E1259" s="94" t="s">
        <v>127</v>
      </c>
    </row>
    <row r="1260" spans="1:5" x14ac:dyDescent="0.25">
      <c r="A1260" s="91">
        <v>25.504109589041096</v>
      </c>
      <c r="B1260" s="95" t="s">
        <v>206</v>
      </c>
      <c r="C1260" s="92">
        <v>55116</v>
      </c>
      <c r="D1260" s="93">
        <v>0.05</v>
      </c>
      <c r="E1260" s="94" t="s">
        <v>127</v>
      </c>
    </row>
    <row r="1261" spans="1:5" x14ac:dyDescent="0.25">
      <c r="A1261" s="91">
        <v>25.778082191780822</v>
      </c>
      <c r="B1261" s="95" t="s">
        <v>157</v>
      </c>
      <c r="C1261" s="92">
        <v>55216</v>
      </c>
      <c r="D1261" s="93">
        <v>3.95E-2</v>
      </c>
      <c r="E1261" s="94" t="s">
        <v>127</v>
      </c>
    </row>
    <row r="1262" spans="1:5" x14ac:dyDescent="0.25">
      <c r="A1262" s="91">
        <v>25.813698630136987</v>
      </c>
      <c r="B1262" s="95" t="s">
        <v>130</v>
      </c>
      <c r="C1262" s="92">
        <v>55229</v>
      </c>
      <c r="D1262" s="93">
        <v>4.0500000000000001E-2</v>
      </c>
      <c r="E1262" s="94" t="s">
        <v>127</v>
      </c>
    </row>
    <row r="1263" spans="1:5" x14ac:dyDescent="0.25">
      <c r="A1263" s="91">
        <v>25.865753424657534</v>
      </c>
      <c r="B1263" s="95" t="s">
        <v>133</v>
      </c>
      <c r="C1263" s="92">
        <v>55248</v>
      </c>
      <c r="D1263" s="93">
        <v>4.0999999999999995E-2</v>
      </c>
      <c r="E1263" s="94" t="s">
        <v>127</v>
      </c>
    </row>
    <row r="1264" spans="1:5" x14ac:dyDescent="0.25">
      <c r="A1264" s="91">
        <v>25.967123287671232</v>
      </c>
      <c r="B1264" s="95" t="s">
        <v>149</v>
      </c>
      <c r="C1264" s="92">
        <v>55285</v>
      </c>
      <c r="D1264" s="93">
        <v>4.2000000000000003E-2</v>
      </c>
      <c r="E1264" s="94" t="s">
        <v>127</v>
      </c>
    </row>
    <row r="1265" spans="1:5" x14ac:dyDescent="0.25">
      <c r="A1265" s="91">
        <v>26.101369863013698</v>
      </c>
      <c r="B1265" s="95" t="s">
        <v>210</v>
      </c>
      <c r="C1265" s="92">
        <v>55334</v>
      </c>
      <c r="D1265" s="93">
        <v>4.555E-2</v>
      </c>
      <c r="E1265" s="94" t="s">
        <v>127</v>
      </c>
    </row>
    <row r="1266" spans="1:5" x14ac:dyDescent="0.25">
      <c r="A1266" s="91">
        <v>26.328767123287673</v>
      </c>
      <c r="B1266" s="95" t="s">
        <v>172</v>
      </c>
      <c r="C1266" s="92">
        <v>55417</v>
      </c>
      <c r="D1266" s="93">
        <v>4.0999999999999995E-2</v>
      </c>
      <c r="E1266" s="94" t="s">
        <v>127</v>
      </c>
    </row>
    <row r="1267" spans="1:5" x14ac:dyDescent="0.25">
      <c r="A1267" s="91">
        <v>26.512328767123286</v>
      </c>
      <c r="B1267" s="95" t="s">
        <v>162</v>
      </c>
      <c r="C1267" s="92">
        <v>55484</v>
      </c>
      <c r="D1267" s="93">
        <v>5.0910000000000004E-2</v>
      </c>
      <c r="E1267" s="94" t="s">
        <v>127</v>
      </c>
    </row>
    <row r="1268" spans="1:5" x14ac:dyDescent="0.25">
      <c r="A1268" s="91">
        <v>26.547945205479451</v>
      </c>
      <c r="B1268" s="95" t="s">
        <v>151</v>
      </c>
      <c r="C1268" s="92">
        <v>55497</v>
      </c>
      <c r="D1268" s="93">
        <v>4.4900000000000002E-2</v>
      </c>
      <c r="E1268" s="94" t="s">
        <v>127</v>
      </c>
    </row>
    <row r="1269" spans="1:5" x14ac:dyDescent="0.25">
      <c r="A1269" s="91">
        <v>26.895890410958906</v>
      </c>
      <c r="B1269" s="95" t="s">
        <v>155</v>
      </c>
      <c r="C1269" s="92">
        <v>55624</v>
      </c>
      <c r="D1269" s="93">
        <v>5.2499999999999998E-2</v>
      </c>
      <c r="E1269" s="94" t="s">
        <v>127</v>
      </c>
    </row>
    <row r="1270" spans="1:5" x14ac:dyDescent="0.25">
      <c r="A1270" s="91">
        <v>26.923287671232877</v>
      </c>
      <c r="B1270" s="95" t="s">
        <v>179</v>
      </c>
      <c r="C1270" s="92">
        <v>55634</v>
      </c>
      <c r="D1270" s="93">
        <v>5.7889999999999997E-2</v>
      </c>
      <c r="E1270" s="94" t="s">
        <v>127</v>
      </c>
    </row>
    <row r="1271" spans="1:5" x14ac:dyDescent="0.25">
      <c r="A1271" s="91">
        <v>26.969863013698632</v>
      </c>
      <c r="B1271" s="95" t="s">
        <v>128</v>
      </c>
      <c r="C1271" s="92">
        <v>55651</v>
      </c>
      <c r="D1271" s="93">
        <v>5.9200000000000003E-2</v>
      </c>
      <c r="E1271" s="94" t="s">
        <v>127</v>
      </c>
    </row>
    <row r="1272" spans="1:5" x14ac:dyDescent="0.25">
      <c r="A1272" s="91">
        <v>27.230136986301371</v>
      </c>
      <c r="B1272" s="95" t="s">
        <v>136</v>
      </c>
      <c r="C1272" s="92">
        <v>55746</v>
      </c>
      <c r="D1272" s="93">
        <v>5.28E-2</v>
      </c>
      <c r="E1272" s="94" t="s">
        <v>127</v>
      </c>
    </row>
    <row r="1273" spans="1:5" x14ac:dyDescent="0.25">
      <c r="A1273" s="91">
        <v>27.30958904109589</v>
      </c>
      <c r="B1273" s="95" t="s">
        <v>133</v>
      </c>
      <c r="C1273" s="92">
        <v>55775</v>
      </c>
      <c r="D1273" s="93">
        <v>5.6500000000000002E-2</v>
      </c>
      <c r="E1273" s="94" t="s">
        <v>127</v>
      </c>
    </row>
    <row r="1274" spans="1:5" x14ac:dyDescent="0.25">
      <c r="A1274" s="91">
        <v>27.30958904109589</v>
      </c>
      <c r="B1274" s="95" t="s">
        <v>182</v>
      </c>
      <c r="C1274" s="92">
        <v>55775</v>
      </c>
      <c r="D1274" s="93">
        <v>5.3360000000000005E-2</v>
      </c>
      <c r="E1274" s="94" t="s">
        <v>127</v>
      </c>
    </row>
    <row r="1275" spans="1:5" x14ac:dyDescent="0.25">
      <c r="A1275" s="91">
        <v>27.465753424657535</v>
      </c>
      <c r="B1275" s="95" t="s">
        <v>172</v>
      </c>
      <c r="C1275" s="92">
        <v>55832</v>
      </c>
      <c r="D1275" s="93">
        <v>6.5099999999999991E-2</v>
      </c>
      <c r="E1275" s="94" t="s">
        <v>127</v>
      </c>
    </row>
    <row r="1276" spans="1:5" x14ac:dyDescent="0.25">
      <c r="A1276" s="91">
        <v>27.717808219178082</v>
      </c>
      <c r="B1276" s="95" t="s">
        <v>130</v>
      </c>
      <c r="C1276" s="92">
        <v>55924</v>
      </c>
      <c r="D1276" s="93">
        <v>5.1500000000000004E-2</v>
      </c>
      <c r="E1276" s="94" t="s">
        <v>127</v>
      </c>
    </row>
    <row r="1277" spans="1:5" x14ac:dyDescent="0.25">
      <c r="A1277" s="91">
        <v>27.835616438356166</v>
      </c>
      <c r="B1277" s="95" t="s">
        <v>205</v>
      </c>
      <c r="C1277" s="92">
        <v>55967</v>
      </c>
      <c r="D1277" s="93">
        <v>5.3550000000000007E-2</v>
      </c>
      <c r="E1277" s="94" t="s">
        <v>127</v>
      </c>
    </row>
    <row r="1278" spans="1:5" x14ac:dyDescent="0.25">
      <c r="A1278" s="91">
        <v>28.008219178082193</v>
      </c>
      <c r="B1278" s="95" t="s">
        <v>172</v>
      </c>
      <c r="C1278" s="92">
        <v>56030</v>
      </c>
      <c r="D1278" s="93">
        <v>5.7599999999999998E-2</v>
      </c>
      <c r="E1278" s="94" t="s">
        <v>127</v>
      </c>
    </row>
    <row r="1279" spans="1:5" x14ac:dyDescent="0.25">
      <c r="A1279" s="91">
        <v>28.136986301369863</v>
      </c>
      <c r="B1279" s="95" t="s">
        <v>173</v>
      </c>
      <c r="C1279" s="92">
        <v>56077</v>
      </c>
      <c r="D1279" s="93">
        <v>6.2E-2</v>
      </c>
      <c r="E1279" s="94" t="s">
        <v>127</v>
      </c>
    </row>
    <row r="1280" spans="1:5" x14ac:dyDescent="0.25">
      <c r="A1280" s="91">
        <v>28.17808219178082</v>
      </c>
      <c r="B1280" s="95" t="s">
        <v>179</v>
      </c>
      <c r="C1280" s="92">
        <v>56092</v>
      </c>
      <c r="D1280" s="93">
        <v>5.9500000000000004E-2</v>
      </c>
      <c r="E1280" s="94" t="s">
        <v>127</v>
      </c>
    </row>
    <row r="1281" spans="1:5" x14ac:dyDescent="0.25">
      <c r="A1281" s="91">
        <v>28.219178082191782</v>
      </c>
      <c r="B1281" s="95" t="s">
        <v>130</v>
      </c>
      <c r="C1281" s="92">
        <v>56107</v>
      </c>
      <c r="D1281" s="93">
        <v>5.5999999999999994E-2</v>
      </c>
      <c r="E1281" s="94" t="s">
        <v>127</v>
      </c>
    </row>
    <row r="1282" spans="1:5" x14ac:dyDescent="0.25">
      <c r="A1282" s="91">
        <v>28.235616438356164</v>
      </c>
      <c r="B1282" s="95" t="s">
        <v>149</v>
      </c>
      <c r="C1282" s="92">
        <v>56113</v>
      </c>
      <c r="D1282" s="93">
        <v>5.8200000000000002E-2</v>
      </c>
      <c r="E1282" s="94" t="s">
        <v>127</v>
      </c>
    </row>
    <row r="1283" spans="1:5" x14ac:dyDescent="0.25">
      <c r="A1283" s="91">
        <v>28.295890410958904</v>
      </c>
      <c r="B1283" s="95" t="s">
        <v>133</v>
      </c>
      <c r="C1283" s="92">
        <v>56135</v>
      </c>
      <c r="D1283" s="93">
        <v>5.9500000000000004E-2</v>
      </c>
      <c r="E1283" s="94" t="s">
        <v>127</v>
      </c>
    </row>
    <row r="1284" spans="1:5" x14ac:dyDescent="0.25">
      <c r="A1284" s="91">
        <v>28.61917808219178</v>
      </c>
      <c r="B1284" s="95" t="s">
        <v>191</v>
      </c>
      <c r="C1284" s="92">
        <v>56253</v>
      </c>
      <c r="D1284" s="93">
        <v>5.663E-2</v>
      </c>
      <c r="E1284" s="94" t="s">
        <v>127</v>
      </c>
    </row>
    <row r="1285" spans="1:5" x14ac:dyDescent="0.25">
      <c r="A1285" s="91">
        <v>28.635616438356163</v>
      </c>
      <c r="B1285" s="95" t="s">
        <v>165</v>
      </c>
      <c r="C1285" s="92">
        <v>56259</v>
      </c>
      <c r="D1285" s="93">
        <v>5.3179999999999998E-2</v>
      </c>
      <c r="E1285" s="94" t="s">
        <v>127</v>
      </c>
    </row>
    <row r="1286" spans="1:5" x14ac:dyDescent="0.25">
      <c r="A1286" s="91">
        <v>28.641095890410959</v>
      </c>
      <c r="B1286" s="95" t="s">
        <v>151</v>
      </c>
      <c r="C1286" s="92">
        <v>56261</v>
      </c>
      <c r="D1286" s="93">
        <v>5.67E-2</v>
      </c>
      <c r="E1286" s="94" t="s">
        <v>127</v>
      </c>
    </row>
    <row r="1287" spans="1:5" x14ac:dyDescent="0.25">
      <c r="A1287" s="91">
        <v>28.780821917808218</v>
      </c>
      <c r="B1287" s="95" t="s">
        <v>182</v>
      </c>
      <c r="C1287" s="92">
        <v>56312</v>
      </c>
      <c r="D1287" s="93">
        <v>5.1150000000000001E-2</v>
      </c>
      <c r="E1287" s="94" t="s">
        <v>127</v>
      </c>
    </row>
    <row r="1288" spans="1:5" x14ac:dyDescent="0.25">
      <c r="A1288" s="91">
        <v>28.80821917808219</v>
      </c>
      <c r="B1288" s="95" t="s">
        <v>137</v>
      </c>
      <c r="C1288" s="92">
        <v>56322</v>
      </c>
      <c r="D1288" s="93">
        <v>5.5970000000000006E-2</v>
      </c>
      <c r="E1288" s="94" t="s">
        <v>127</v>
      </c>
    </row>
    <row r="1289" spans="1:5" x14ac:dyDescent="0.25">
      <c r="A1289" s="91">
        <v>29.24931506849315</v>
      </c>
      <c r="B1289" s="95" t="s">
        <v>172</v>
      </c>
      <c r="C1289" s="92">
        <v>56483</v>
      </c>
      <c r="D1289" s="93">
        <v>5.3200000000000004E-2</v>
      </c>
      <c r="E1289" s="94" t="s">
        <v>127</v>
      </c>
    </row>
    <row r="1290" spans="1:5" x14ac:dyDescent="0.25">
      <c r="A1290" s="91">
        <v>29.504109589041096</v>
      </c>
      <c r="B1290" s="95" t="s">
        <v>161</v>
      </c>
      <c r="C1290" s="92">
        <v>56576</v>
      </c>
      <c r="D1290" s="93">
        <v>5.2300000000000006E-2</v>
      </c>
      <c r="E1290" s="94" t="s">
        <v>127</v>
      </c>
    </row>
    <row r="1291" spans="1:5" x14ac:dyDescent="0.25">
      <c r="A1291" s="91">
        <v>29.709589041095889</v>
      </c>
      <c r="B1291" s="95" t="s">
        <v>222</v>
      </c>
      <c r="C1291" s="92">
        <v>56651</v>
      </c>
      <c r="D1291" s="93">
        <v>5.2309999999999995E-2</v>
      </c>
      <c r="E1291" s="94" t="s">
        <v>127</v>
      </c>
    </row>
    <row r="1292" spans="1:5" x14ac:dyDescent="0.25">
      <c r="A1292" t="s">
        <v>229</v>
      </c>
      <c r="B1292" t="s">
        <v>229</v>
      </c>
      <c r="C1292" t="s">
        <v>229</v>
      </c>
      <c r="D1292" t="s">
        <v>229</v>
      </c>
      <c r="E1292" t="s">
        <v>229</v>
      </c>
    </row>
    <row r="1293" spans="1:5" x14ac:dyDescent="0.25">
      <c r="A1293" t="s">
        <v>229</v>
      </c>
      <c r="B1293" t="s">
        <v>229</v>
      </c>
      <c r="C1293" t="s">
        <v>229</v>
      </c>
      <c r="D1293" t="s">
        <v>229</v>
      </c>
      <c r="E1293" t="s">
        <v>229</v>
      </c>
    </row>
    <row r="1294" spans="1:5" x14ac:dyDescent="0.25">
      <c r="A1294" t="s">
        <v>229</v>
      </c>
      <c r="B1294" t="s">
        <v>229</v>
      </c>
      <c r="C1294" t="s">
        <v>229</v>
      </c>
      <c r="D1294" t="s">
        <v>229</v>
      </c>
      <c r="E1294" t="s">
        <v>229</v>
      </c>
    </row>
    <row r="1295" spans="1:5" x14ac:dyDescent="0.25">
      <c r="A1295" t="s">
        <v>229</v>
      </c>
      <c r="B1295" t="s">
        <v>229</v>
      </c>
      <c r="C1295" t="s">
        <v>229</v>
      </c>
      <c r="D1295" t="s">
        <v>229</v>
      </c>
      <c r="E1295" t="s">
        <v>229</v>
      </c>
    </row>
    <row r="1296" spans="1:5" x14ac:dyDescent="0.25">
      <c r="A1296" t="s">
        <v>229</v>
      </c>
      <c r="B1296" t="s">
        <v>229</v>
      </c>
      <c r="C1296" t="s">
        <v>229</v>
      </c>
      <c r="D1296" t="s">
        <v>229</v>
      </c>
      <c r="E1296" t="s">
        <v>229</v>
      </c>
    </row>
    <row r="1297" spans="1:5" x14ac:dyDescent="0.25">
      <c r="A1297" t="s">
        <v>229</v>
      </c>
      <c r="B1297" t="s">
        <v>229</v>
      </c>
      <c r="C1297" t="s">
        <v>229</v>
      </c>
      <c r="D1297" t="s">
        <v>229</v>
      </c>
      <c r="E1297" t="s">
        <v>229</v>
      </c>
    </row>
    <row r="1298" spans="1:5" x14ac:dyDescent="0.25">
      <c r="A1298" t="s">
        <v>229</v>
      </c>
      <c r="B1298" t="s">
        <v>229</v>
      </c>
      <c r="C1298" t="s">
        <v>229</v>
      </c>
      <c r="D1298" t="s">
        <v>229</v>
      </c>
      <c r="E1298" t="s">
        <v>229</v>
      </c>
    </row>
    <row r="1299" spans="1:5" x14ac:dyDescent="0.25">
      <c r="A1299" t="s">
        <v>229</v>
      </c>
      <c r="B1299" t="s">
        <v>229</v>
      </c>
      <c r="C1299" t="s">
        <v>229</v>
      </c>
      <c r="D1299" t="s">
        <v>229</v>
      </c>
      <c r="E1299" t="s">
        <v>229</v>
      </c>
    </row>
    <row r="1300" spans="1:5" x14ac:dyDescent="0.25">
      <c r="A1300" t="s">
        <v>229</v>
      </c>
      <c r="B1300" t="s">
        <v>229</v>
      </c>
      <c r="C1300" t="s">
        <v>229</v>
      </c>
      <c r="D1300" t="s">
        <v>229</v>
      </c>
      <c r="E1300" t="s">
        <v>229</v>
      </c>
    </row>
    <row r="1301" spans="1:5" x14ac:dyDescent="0.25">
      <c r="A1301" t="s">
        <v>229</v>
      </c>
      <c r="B1301" t="s">
        <v>229</v>
      </c>
      <c r="C1301" t="s">
        <v>229</v>
      </c>
      <c r="D1301" t="s">
        <v>229</v>
      </c>
      <c r="E1301" t="s">
        <v>229</v>
      </c>
    </row>
    <row r="1302" spans="1:5" x14ac:dyDescent="0.25">
      <c r="A1302" t="s">
        <v>229</v>
      </c>
      <c r="B1302" t="s">
        <v>229</v>
      </c>
      <c r="C1302" t="s">
        <v>229</v>
      </c>
      <c r="D1302" t="s">
        <v>229</v>
      </c>
      <c r="E1302" t="s">
        <v>229</v>
      </c>
    </row>
    <row r="1303" spans="1:5" x14ac:dyDescent="0.25">
      <c r="A1303" t="s">
        <v>229</v>
      </c>
      <c r="B1303" t="s">
        <v>229</v>
      </c>
      <c r="C1303" t="s">
        <v>229</v>
      </c>
      <c r="D1303" t="s">
        <v>229</v>
      </c>
      <c r="E1303" t="s">
        <v>229</v>
      </c>
    </row>
    <row r="1304" spans="1:5" x14ac:dyDescent="0.25">
      <c r="A1304" t="s">
        <v>229</v>
      </c>
      <c r="B1304" t="s">
        <v>229</v>
      </c>
      <c r="C1304" t="s">
        <v>229</v>
      </c>
      <c r="D1304" t="s">
        <v>229</v>
      </c>
      <c r="E1304" t="s">
        <v>229</v>
      </c>
    </row>
    <row r="1305" spans="1:5" x14ac:dyDescent="0.25">
      <c r="A1305" t="s">
        <v>229</v>
      </c>
      <c r="B1305" t="s">
        <v>229</v>
      </c>
      <c r="C1305" t="s">
        <v>229</v>
      </c>
      <c r="D1305" t="s">
        <v>229</v>
      </c>
      <c r="E1305" t="s">
        <v>229</v>
      </c>
    </row>
    <row r="1306" spans="1:5" x14ac:dyDescent="0.25">
      <c r="A1306" t="s">
        <v>229</v>
      </c>
      <c r="B1306" t="s">
        <v>229</v>
      </c>
      <c r="C1306" t="s">
        <v>229</v>
      </c>
      <c r="D1306" t="s">
        <v>229</v>
      </c>
      <c r="E1306" t="s">
        <v>229</v>
      </c>
    </row>
    <row r="1307" spans="1:5" x14ac:dyDescent="0.25">
      <c r="A1307" t="s">
        <v>229</v>
      </c>
      <c r="B1307" t="s">
        <v>229</v>
      </c>
      <c r="C1307" t="s">
        <v>229</v>
      </c>
      <c r="D1307" t="s">
        <v>229</v>
      </c>
      <c r="E1307" t="s">
        <v>229</v>
      </c>
    </row>
    <row r="1308" spans="1:5" x14ac:dyDescent="0.25">
      <c r="A1308" t="s">
        <v>229</v>
      </c>
      <c r="B1308" t="s">
        <v>229</v>
      </c>
      <c r="C1308" t="s">
        <v>229</v>
      </c>
      <c r="D1308" t="s">
        <v>229</v>
      </c>
      <c r="E1308" t="s">
        <v>229</v>
      </c>
    </row>
    <row r="1309" spans="1:5" x14ac:dyDescent="0.25">
      <c r="A1309" t="s">
        <v>229</v>
      </c>
      <c r="B1309" t="s">
        <v>229</v>
      </c>
      <c r="C1309" t="s">
        <v>229</v>
      </c>
      <c r="D1309" t="s">
        <v>229</v>
      </c>
      <c r="E1309" t="s">
        <v>229</v>
      </c>
    </row>
    <row r="1310" spans="1:5" x14ac:dyDescent="0.25">
      <c r="A1310" t="s">
        <v>229</v>
      </c>
      <c r="B1310" t="s">
        <v>229</v>
      </c>
      <c r="C1310" t="s">
        <v>229</v>
      </c>
      <c r="D1310" t="s">
        <v>229</v>
      </c>
      <c r="E1310" t="s">
        <v>229</v>
      </c>
    </row>
    <row r="1311" spans="1:5" x14ac:dyDescent="0.25">
      <c r="A1311" t="s">
        <v>229</v>
      </c>
      <c r="B1311" t="s">
        <v>229</v>
      </c>
      <c r="C1311" t="s">
        <v>229</v>
      </c>
      <c r="D1311" t="s">
        <v>229</v>
      </c>
      <c r="E1311" t="s">
        <v>229</v>
      </c>
    </row>
    <row r="1312" spans="1:5" x14ac:dyDescent="0.25">
      <c r="A1312" t="s">
        <v>229</v>
      </c>
      <c r="B1312" t="s">
        <v>229</v>
      </c>
      <c r="C1312" t="s">
        <v>229</v>
      </c>
      <c r="D1312" t="s">
        <v>229</v>
      </c>
      <c r="E1312" t="s">
        <v>229</v>
      </c>
    </row>
    <row r="1313" spans="1:5" x14ac:dyDescent="0.25">
      <c r="A1313" t="s">
        <v>229</v>
      </c>
      <c r="B1313" t="s">
        <v>229</v>
      </c>
      <c r="C1313" t="s">
        <v>229</v>
      </c>
      <c r="D1313" t="s">
        <v>229</v>
      </c>
      <c r="E1313" t="s">
        <v>229</v>
      </c>
    </row>
    <row r="1314" spans="1:5" x14ac:dyDescent="0.25">
      <c r="A1314" t="s">
        <v>229</v>
      </c>
      <c r="B1314" t="s">
        <v>229</v>
      </c>
      <c r="C1314" t="s">
        <v>229</v>
      </c>
      <c r="D1314" t="s">
        <v>229</v>
      </c>
      <c r="E1314" t="s">
        <v>229</v>
      </c>
    </row>
    <row r="1315" spans="1:5" x14ac:dyDescent="0.25">
      <c r="A1315" t="s">
        <v>229</v>
      </c>
      <c r="B1315" t="s">
        <v>229</v>
      </c>
      <c r="C1315" t="s">
        <v>229</v>
      </c>
      <c r="D1315" t="s">
        <v>229</v>
      </c>
      <c r="E1315" t="s">
        <v>229</v>
      </c>
    </row>
    <row r="1316" spans="1:5" x14ac:dyDescent="0.25">
      <c r="A1316" t="s">
        <v>229</v>
      </c>
      <c r="B1316" t="s">
        <v>229</v>
      </c>
      <c r="C1316" t="s">
        <v>229</v>
      </c>
      <c r="D1316" t="s">
        <v>229</v>
      </c>
      <c r="E1316" t="s">
        <v>229</v>
      </c>
    </row>
    <row r="1317" spans="1:5" x14ac:dyDescent="0.25">
      <c r="A1317" t="s">
        <v>229</v>
      </c>
      <c r="B1317" t="s">
        <v>229</v>
      </c>
      <c r="C1317" t="s">
        <v>229</v>
      </c>
      <c r="D1317" t="s">
        <v>229</v>
      </c>
      <c r="E1317" t="s">
        <v>229</v>
      </c>
    </row>
    <row r="1318" spans="1:5" x14ac:dyDescent="0.25">
      <c r="A1318" t="s">
        <v>229</v>
      </c>
      <c r="B1318" t="s">
        <v>229</v>
      </c>
      <c r="C1318" t="s">
        <v>229</v>
      </c>
      <c r="D1318" t="s">
        <v>229</v>
      </c>
      <c r="E1318" t="s">
        <v>229</v>
      </c>
    </row>
    <row r="1319" spans="1:5" x14ac:dyDescent="0.25">
      <c r="A1319" t="s">
        <v>229</v>
      </c>
      <c r="B1319" t="s">
        <v>229</v>
      </c>
      <c r="C1319" t="s">
        <v>229</v>
      </c>
      <c r="D1319" t="s">
        <v>229</v>
      </c>
      <c r="E1319" t="s">
        <v>229</v>
      </c>
    </row>
    <row r="1320" spans="1:5" x14ac:dyDescent="0.25">
      <c r="A1320" t="s">
        <v>229</v>
      </c>
      <c r="B1320" t="s">
        <v>229</v>
      </c>
      <c r="C1320" t="s">
        <v>229</v>
      </c>
      <c r="D1320" t="s">
        <v>229</v>
      </c>
      <c r="E1320" t="s">
        <v>229</v>
      </c>
    </row>
    <row r="1321" spans="1:5" x14ac:dyDescent="0.25">
      <c r="A1321" t="s">
        <v>229</v>
      </c>
      <c r="B1321" t="s">
        <v>229</v>
      </c>
      <c r="C1321" t="s">
        <v>229</v>
      </c>
      <c r="D1321" t="s">
        <v>229</v>
      </c>
      <c r="E1321" t="s">
        <v>229</v>
      </c>
    </row>
    <row r="1322" spans="1:5" x14ac:dyDescent="0.25">
      <c r="A1322" t="s">
        <v>229</v>
      </c>
      <c r="B1322" t="s">
        <v>229</v>
      </c>
      <c r="C1322" t="s">
        <v>229</v>
      </c>
      <c r="D1322" t="s">
        <v>229</v>
      </c>
      <c r="E1322" t="s">
        <v>229</v>
      </c>
    </row>
    <row r="1323" spans="1:5" x14ac:dyDescent="0.25">
      <c r="A1323" t="s">
        <v>229</v>
      </c>
      <c r="B1323" t="s">
        <v>229</v>
      </c>
      <c r="C1323" t="s">
        <v>229</v>
      </c>
      <c r="D1323" t="s">
        <v>229</v>
      </c>
      <c r="E1323" t="s">
        <v>229</v>
      </c>
    </row>
    <row r="1324" spans="1:5" x14ac:dyDescent="0.25">
      <c r="A1324" t="s">
        <v>229</v>
      </c>
      <c r="B1324" t="s">
        <v>229</v>
      </c>
      <c r="C1324" t="s">
        <v>229</v>
      </c>
      <c r="D1324" t="s">
        <v>229</v>
      </c>
      <c r="E1324" t="s">
        <v>229</v>
      </c>
    </row>
    <row r="1325" spans="1:5" x14ac:dyDescent="0.25">
      <c r="A1325" t="s">
        <v>229</v>
      </c>
      <c r="B1325" t="s">
        <v>229</v>
      </c>
      <c r="C1325" t="s">
        <v>229</v>
      </c>
      <c r="D1325" t="s">
        <v>229</v>
      </c>
      <c r="E1325" t="s">
        <v>229</v>
      </c>
    </row>
    <row r="1326" spans="1:5" x14ac:dyDescent="0.25">
      <c r="A1326" t="s">
        <v>229</v>
      </c>
      <c r="B1326" t="s">
        <v>229</v>
      </c>
      <c r="C1326" t="s">
        <v>229</v>
      </c>
      <c r="D1326" t="s">
        <v>229</v>
      </c>
      <c r="E1326" t="s">
        <v>229</v>
      </c>
    </row>
    <row r="1327" spans="1:5" x14ac:dyDescent="0.25">
      <c r="A1327" t="s">
        <v>229</v>
      </c>
      <c r="B1327" t="s">
        <v>229</v>
      </c>
      <c r="C1327" t="s">
        <v>229</v>
      </c>
      <c r="D1327" t="s">
        <v>229</v>
      </c>
      <c r="E1327" t="s">
        <v>229</v>
      </c>
    </row>
    <row r="1328" spans="1:5" x14ac:dyDescent="0.25">
      <c r="A1328" t="s">
        <v>229</v>
      </c>
      <c r="B1328" t="s">
        <v>229</v>
      </c>
      <c r="C1328" t="s">
        <v>229</v>
      </c>
      <c r="D1328" t="s">
        <v>229</v>
      </c>
      <c r="E1328" t="s">
        <v>229</v>
      </c>
    </row>
    <row r="1329" spans="1:5" x14ac:dyDescent="0.25">
      <c r="A1329" t="s">
        <v>229</v>
      </c>
      <c r="B1329" t="s">
        <v>229</v>
      </c>
      <c r="C1329" t="s">
        <v>229</v>
      </c>
      <c r="D1329" t="s">
        <v>229</v>
      </c>
      <c r="E1329" t="s">
        <v>229</v>
      </c>
    </row>
    <row r="1330" spans="1:5" x14ac:dyDescent="0.25">
      <c r="A1330" t="s">
        <v>229</v>
      </c>
      <c r="B1330" t="s">
        <v>229</v>
      </c>
      <c r="C1330" t="s">
        <v>229</v>
      </c>
      <c r="D1330" t="s">
        <v>229</v>
      </c>
      <c r="E1330" t="s">
        <v>229</v>
      </c>
    </row>
    <row r="1331" spans="1:5" x14ac:dyDescent="0.25">
      <c r="A1331" t="s">
        <v>229</v>
      </c>
      <c r="B1331" t="s">
        <v>229</v>
      </c>
      <c r="C1331" t="s">
        <v>229</v>
      </c>
      <c r="D1331" t="s">
        <v>229</v>
      </c>
      <c r="E1331" t="s">
        <v>229</v>
      </c>
    </row>
    <row r="1332" spans="1:5" x14ac:dyDescent="0.25">
      <c r="A1332" t="s">
        <v>229</v>
      </c>
      <c r="B1332" t="s">
        <v>229</v>
      </c>
      <c r="C1332" t="s">
        <v>229</v>
      </c>
      <c r="D1332" t="s">
        <v>229</v>
      </c>
      <c r="E1332" t="s">
        <v>229</v>
      </c>
    </row>
    <row r="1333" spans="1:5" x14ac:dyDescent="0.25">
      <c r="A1333" t="s">
        <v>229</v>
      </c>
      <c r="B1333" t="s">
        <v>229</v>
      </c>
      <c r="C1333" t="s">
        <v>229</v>
      </c>
      <c r="D1333" t="s">
        <v>229</v>
      </c>
      <c r="E1333" t="s">
        <v>229</v>
      </c>
    </row>
    <row r="1334" spans="1:5" x14ac:dyDescent="0.25">
      <c r="A1334" t="s">
        <v>229</v>
      </c>
      <c r="B1334" t="s">
        <v>229</v>
      </c>
      <c r="C1334" t="s">
        <v>229</v>
      </c>
      <c r="D1334" t="s">
        <v>229</v>
      </c>
      <c r="E1334" t="s">
        <v>229</v>
      </c>
    </row>
    <row r="1335" spans="1:5" x14ac:dyDescent="0.25">
      <c r="A1335" t="s">
        <v>229</v>
      </c>
      <c r="B1335" t="s">
        <v>229</v>
      </c>
      <c r="C1335" t="s">
        <v>229</v>
      </c>
      <c r="D1335" t="s">
        <v>229</v>
      </c>
      <c r="E1335" t="s">
        <v>229</v>
      </c>
    </row>
    <row r="1336" spans="1:5" x14ac:dyDescent="0.25">
      <c r="A1336" t="s">
        <v>229</v>
      </c>
      <c r="B1336" t="s">
        <v>229</v>
      </c>
      <c r="C1336" t="s">
        <v>229</v>
      </c>
      <c r="D1336" t="s">
        <v>229</v>
      </c>
      <c r="E1336" t="s">
        <v>229</v>
      </c>
    </row>
    <row r="1337" spans="1:5" x14ac:dyDescent="0.25">
      <c r="A1337" t="s">
        <v>229</v>
      </c>
      <c r="B1337" t="s">
        <v>229</v>
      </c>
      <c r="C1337" t="s">
        <v>229</v>
      </c>
      <c r="D1337" t="s">
        <v>229</v>
      </c>
      <c r="E1337" t="s">
        <v>229</v>
      </c>
    </row>
    <row r="1338" spans="1:5" x14ac:dyDescent="0.25">
      <c r="A1338" t="s">
        <v>229</v>
      </c>
      <c r="B1338" t="s">
        <v>229</v>
      </c>
      <c r="C1338" t="s">
        <v>229</v>
      </c>
      <c r="D1338" t="s">
        <v>229</v>
      </c>
      <c r="E1338" t="s">
        <v>229</v>
      </c>
    </row>
    <row r="1339" spans="1:5" x14ac:dyDescent="0.25">
      <c r="A1339" t="s">
        <v>229</v>
      </c>
      <c r="B1339" t="s">
        <v>229</v>
      </c>
      <c r="C1339" t="s">
        <v>229</v>
      </c>
      <c r="D1339" t="s">
        <v>229</v>
      </c>
      <c r="E1339" t="s">
        <v>229</v>
      </c>
    </row>
    <row r="1340" spans="1:5" x14ac:dyDescent="0.25">
      <c r="A1340" t="s">
        <v>229</v>
      </c>
      <c r="B1340" t="s">
        <v>229</v>
      </c>
      <c r="C1340" t="s">
        <v>229</v>
      </c>
      <c r="D1340" t="s">
        <v>229</v>
      </c>
      <c r="E1340" t="s">
        <v>229</v>
      </c>
    </row>
    <row r="1341" spans="1:5" x14ac:dyDescent="0.25">
      <c r="A1341" t="s">
        <v>229</v>
      </c>
      <c r="B1341" t="s">
        <v>229</v>
      </c>
      <c r="C1341" t="s">
        <v>229</v>
      </c>
      <c r="D1341" t="s">
        <v>229</v>
      </c>
      <c r="E1341" t="s">
        <v>229</v>
      </c>
    </row>
    <row r="1342" spans="1:5" x14ac:dyDescent="0.25">
      <c r="A1342" t="s">
        <v>229</v>
      </c>
      <c r="B1342" t="s">
        <v>229</v>
      </c>
      <c r="C1342" t="s">
        <v>229</v>
      </c>
      <c r="D1342" t="s">
        <v>229</v>
      </c>
      <c r="E1342" t="s">
        <v>229</v>
      </c>
    </row>
    <row r="1343" spans="1:5" x14ac:dyDescent="0.25">
      <c r="A1343" t="s">
        <v>229</v>
      </c>
      <c r="B1343" t="s">
        <v>229</v>
      </c>
      <c r="C1343" t="s">
        <v>229</v>
      </c>
      <c r="D1343" t="s">
        <v>229</v>
      </c>
      <c r="E1343" t="s">
        <v>229</v>
      </c>
    </row>
    <row r="1344" spans="1:5" x14ac:dyDescent="0.25">
      <c r="A1344" t="s">
        <v>229</v>
      </c>
      <c r="B1344" t="s">
        <v>229</v>
      </c>
      <c r="C1344" t="s">
        <v>229</v>
      </c>
      <c r="D1344" t="s">
        <v>229</v>
      </c>
      <c r="E1344" t="s">
        <v>229</v>
      </c>
    </row>
    <row r="1345" spans="1:5" x14ac:dyDescent="0.25">
      <c r="A1345" t="s">
        <v>229</v>
      </c>
      <c r="B1345" t="s">
        <v>229</v>
      </c>
      <c r="C1345" t="s">
        <v>229</v>
      </c>
      <c r="D1345" t="s">
        <v>229</v>
      </c>
      <c r="E1345" t="s">
        <v>229</v>
      </c>
    </row>
    <row r="1346" spans="1:5" x14ac:dyDescent="0.25">
      <c r="A1346" t="s">
        <v>229</v>
      </c>
      <c r="B1346" t="s">
        <v>229</v>
      </c>
      <c r="C1346" t="s">
        <v>229</v>
      </c>
      <c r="D1346" t="s">
        <v>229</v>
      </c>
      <c r="E1346" t="s">
        <v>229</v>
      </c>
    </row>
    <row r="1347" spans="1:5" x14ac:dyDescent="0.25">
      <c r="A1347" t="s">
        <v>229</v>
      </c>
      <c r="B1347" t="s">
        <v>229</v>
      </c>
      <c r="C1347" t="s">
        <v>229</v>
      </c>
      <c r="D1347" t="s">
        <v>229</v>
      </c>
      <c r="E1347" t="s">
        <v>229</v>
      </c>
    </row>
    <row r="1348" spans="1:5" x14ac:dyDescent="0.25">
      <c r="A1348" t="s">
        <v>229</v>
      </c>
      <c r="B1348" t="s">
        <v>229</v>
      </c>
      <c r="C1348" t="s">
        <v>229</v>
      </c>
      <c r="D1348" t="s">
        <v>229</v>
      </c>
      <c r="E1348" t="s">
        <v>229</v>
      </c>
    </row>
    <row r="1349" spans="1:5" x14ac:dyDescent="0.25">
      <c r="A1349" t="s">
        <v>229</v>
      </c>
      <c r="B1349" t="s">
        <v>229</v>
      </c>
      <c r="C1349" t="s">
        <v>229</v>
      </c>
      <c r="D1349" t="s">
        <v>229</v>
      </c>
      <c r="E1349" t="s">
        <v>229</v>
      </c>
    </row>
    <row r="1350" spans="1:5" x14ac:dyDescent="0.25">
      <c r="A1350" t="s">
        <v>229</v>
      </c>
      <c r="B1350" t="s">
        <v>229</v>
      </c>
      <c r="C1350" t="s">
        <v>229</v>
      </c>
      <c r="D1350" t="s">
        <v>229</v>
      </c>
      <c r="E1350" t="s">
        <v>229</v>
      </c>
    </row>
    <row r="1351" spans="1:5" x14ac:dyDescent="0.25">
      <c r="A1351" t="s">
        <v>229</v>
      </c>
      <c r="B1351" t="s">
        <v>229</v>
      </c>
      <c r="C1351" t="s">
        <v>229</v>
      </c>
      <c r="D1351" t="s">
        <v>229</v>
      </c>
      <c r="E1351" t="s">
        <v>229</v>
      </c>
    </row>
    <row r="1352" spans="1:5" x14ac:dyDescent="0.25">
      <c r="A1352" t="s">
        <v>229</v>
      </c>
      <c r="B1352" t="s">
        <v>229</v>
      </c>
      <c r="C1352" t="s">
        <v>229</v>
      </c>
      <c r="D1352" t="s">
        <v>229</v>
      </c>
      <c r="E1352" t="s">
        <v>229</v>
      </c>
    </row>
    <row r="1353" spans="1:5" x14ac:dyDescent="0.25">
      <c r="A1353" t="s">
        <v>229</v>
      </c>
      <c r="B1353" t="s">
        <v>229</v>
      </c>
      <c r="C1353" t="s">
        <v>229</v>
      </c>
      <c r="D1353" t="s">
        <v>229</v>
      </c>
      <c r="E1353" t="s">
        <v>229</v>
      </c>
    </row>
    <row r="1354" spans="1:5" x14ac:dyDescent="0.25">
      <c r="A1354" t="s">
        <v>229</v>
      </c>
      <c r="B1354" t="s">
        <v>229</v>
      </c>
      <c r="C1354" t="s">
        <v>229</v>
      </c>
      <c r="D1354" t="s">
        <v>229</v>
      </c>
      <c r="E1354" t="s">
        <v>229</v>
      </c>
    </row>
    <row r="1355" spans="1:5" x14ac:dyDescent="0.25">
      <c r="A1355" t="s">
        <v>229</v>
      </c>
      <c r="B1355" t="s">
        <v>229</v>
      </c>
      <c r="C1355" t="s">
        <v>229</v>
      </c>
      <c r="D1355" t="s">
        <v>229</v>
      </c>
      <c r="E1355" t="s">
        <v>229</v>
      </c>
    </row>
    <row r="1356" spans="1:5" x14ac:dyDescent="0.25">
      <c r="A1356" t="s">
        <v>229</v>
      </c>
      <c r="B1356" t="s">
        <v>229</v>
      </c>
      <c r="C1356" t="s">
        <v>229</v>
      </c>
      <c r="D1356" t="s">
        <v>229</v>
      </c>
      <c r="E1356" t="s">
        <v>229</v>
      </c>
    </row>
    <row r="1357" spans="1:5" x14ac:dyDescent="0.25">
      <c r="A1357" t="s">
        <v>229</v>
      </c>
      <c r="B1357" t="s">
        <v>229</v>
      </c>
      <c r="C1357" t="s">
        <v>229</v>
      </c>
      <c r="D1357" t="s">
        <v>229</v>
      </c>
      <c r="E1357" t="s">
        <v>229</v>
      </c>
    </row>
    <row r="1358" spans="1:5" x14ac:dyDescent="0.25">
      <c r="A1358" t="s">
        <v>229</v>
      </c>
      <c r="B1358" t="s">
        <v>229</v>
      </c>
      <c r="C1358" t="s">
        <v>229</v>
      </c>
      <c r="D1358" t="s">
        <v>229</v>
      </c>
      <c r="E1358" t="s">
        <v>229</v>
      </c>
    </row>
    <row r="1359" spans="1:5" x14ac:dyDescent="0.25">
      <c r="A1359" t="s">
        <v>229</v>
      </c>
      <c r="B1359" t="s">
        <v>229</v>
      </c>
      <c r="C1359" t="s">
        <v>229</v>
      </c>
      <c r="D1359" t="s">
        <v>229</v>
      </c>
      <c r="E1359" t="s">
        <v>229</v>
      </c>
    </row>
    <row r="1360" spans="1:5" x14ac:dyDescent="0.25">
      <c r="A1360" t="s">
        <v>229</v>
      </c>
      <c r="B1360" t="s">
        <v>229</v>
      </c>
      <c r="C1360" t="s">
        <v>229</v>
      </c>
      <c r="D1360" t="s">
        <v>229</v>
      </c>
      <c r="E1360" t="s">
        <v>229</v>
      </c>
    </row>
    <row r="1361" spans="1:5" x14ac:dyDescent="0.25">
      <c r="A1361" t="s">
        <v>229</v>
      </c>
      <c r="B1361" t="s">
        <v>229</v>
      </c>
      <c r="C1361" t="s">
        <v>229</v>
      </c>
      <c r="D1361" t="s">
        <v>229</v>
      </c>
      <c r="E1361" t="s">
        <v>229</v>
      </c>
    </row>
    <row r="1362" spans="1:5" x14ac:dyDescent="0.25">
      <c r="A1362" t="s">
        <v>229</v>
      </c>
      <c r="B1362" t="s">
        <v>229</v>
      </c>
      <c r="C1362" t="s">
        <v>229</v>
      </c>
      <c r="D1362" t="s">
        <v>229</v>
      </c>
      <c r="E1362" t="s">
        <v>229</v>
      </c>
    </row>
    <row r="1363" spans="1:5" x14ac:dyDescent="0.25">
      <c r="A1363" t="s">
        <v>229</v>
      </c>
      <c r="B1363" t="s">
        <v>229</v>
      </c>
      <c r="C1363" t="s">
        <v>229</v>
      </c>
      <c r="D1363" t="s">
        <v>229</v>
      </c>
      <c r="E1363" t="s">
        <v>229</v>
      </c>
    </row>
    <row r="1364" spans="1:5" x14ac:dyDescent="0.25">
      <c r="A1364" t="s">
        <v>229</v>
      </c>
      <c r="B1364" t="s">
        <v>229</v>
      </c>
      <c r="C1364" t="s">
        <v>229</v>
      </c>
      <c r="D1364" t="s">
        <v>229</v>
      </c>
      <c r="E1364" t="s">
        <v>229</v>
      </c>
    </row>
    <row r="1365" spans="1:5" x14ac:dyDescent="0.25">
      <c r="A1365" t="s">
        <v>229</v>
      </c>
      <c r="B1365" t="s">
        <v>229</v>
      </c>
      <c r="C1365" t="s">
        <v>229</v>
      </c>
      <c r="D1365" t="s">
        <v>229</v>
      </c>
      <c r="E1365" t="s">
        <v>229</v>
      </c>
    </row>
    <row r="1366" spans="1:5" x14ac:dyDescent="0.25">
      <c r="A1366" t="s">
        <v>229</v>
      </c>
      <c r="B1366" t="s">
        <v>229</v>
      </c>
      <c r="C1366" t="s">
        <v>229</v>
      </c>
      <c r="D1366" t="s">
        <v>229</v>
      </c>
      <c r="E1366" t="s">
        <v>229</v>
      </c>
    </row>
    <row r="1367" spans="1:5" x14ac:dyDescent="0.25">
      <c r="A1367" t="s">
        <v>229</v>
      </c>
      <c r="B1367" t="s">
        <v>229</v>
      </c>
      <c r="C1367" t="s">
        <v>229</v>
      </c>
      <c r="D1367" t="s">
        <v>229</v>
      </c>
      <c r="E1367" t="s">
        <v>229</v>
      </c>
    </row>
    <row r="1368" spans="1:5" x14ac:dyDescent="0.25">
      <c r="A1368" t="s">
        <v>229</v>
      </c>
      <c r="B1368" t="s">
        <v>229</v>
      </c>
      <c r="C1368" t="s">
        <v>229</v>
      </c>
      <c r="D1368" t="s">
        <v>229</v>
      </c>
      <c r="E1368" t="s">
        <v>229</v>
      </c>
    </row>
    <row r="1369" spans="1:5" x14ac:dyDescent="0.25">
      <c r="A1369" t="s">
        <v>229</v>
      </c>
      <c r="B1369" t="s">
        <v>229</v>
      </c>
      <c r="C1369" t="s">
        <v>229</v>
      </c>
      <c r="D1369" t="s">
        <v>229</v>
      </c>
      <c r="E1369" t="s">
        <v>229</v>
      </c>
    </row>
    <row r="1370" spans="1:5" x14ac:dyDescent="0.25">
      <c r="A1370" t="s">
        <v>229</v>
      </c>
      <c r="B1370" t="s">
        <v>229</v>
      </c>
      <c r="C1370" t="s">
        <v>229</v>
      </c>
      <c r="D1370" t="s">
        <v>229</v>
      </c>
      <c r="E1370" t="s">
        <v>229</v>
      </c>
    </row>
    <row r="1371" spans="1:5" x14ac:dyDescent="0.25">
      <c r="A1371" t="s">
        <v>229</v>
      </c>
      <c r="B1371" t="s">
        <v>229</v>
      </c>
      <c r="C1371" t="s">
        <v>229</v>
      </c>
      <c r="D1371" t="s">
        <v>229</v>
      </c>
      <c r="E1371" t="s">
        <v>229</v>
      </c>
    </row>
    <row r="1372" spans="1:5" x14ac:dyDescent="0.25">
      <c r="A1372" t="s">
        <v>229</v>
      </c>
      <c r="B1372" t="s">
        <v>229</v>
      </c>
      <c r="C1372" t="s">
        <v>229</v>
      </c>
      <c r="D1372" t="s">
        <v>229</v>
      </c>
      <c r="E1372" t="s">
        <v>229</v>
      </c>
    </row>
    <row r="1373" spans="1:5" x14ac:dyDescent="0.25">
      <c r="A1373" t="s">
        <v>229</v>
      </c>
      <c r="B1373" t="s">
        <v>229</v>
      </c>
      <c r="C1373" t="s">
        <v>229</v>
      </c>
      <c r="D1373" t="s">
        <v>229</v>
      </c>
      <c r="E1373" t="s">
        <v>229</v>
      </c>
    </row>
    <row r="1374" spans="1:5" x14ac:dyDescent="0.25">
      <c r="A1374" t="s">
        <v>229</v>
      </c>
      <c r="B1374" t="s">
        <v>229</v>
      </c>
      <c r="C1374" t="s">
        <v>229</v>
      </c>
      <c r="D1374" t="s">
        <v>229</v>
      </c>
      <c r="E1374" t="s">
        <v>229</v>
      </c>
    </row>
    <row r="1375" spans="1:5" x14ac:dyDescent="0.25">
      <c r="A1375" t="s">
        <v>229</v>
      </c>
      <c r="B1375" t="s">
        <v>229</v>
      </c>
      <c r="C1375" t="s">
        <v>229</v>
      </c>
      <c r="D1375" t="s">
        <v>229</v>
      </c>
      <c r="E1375" t="s">
        <v>229</v>
      </c>
    </row>
    <row r="1376" spans="1:5" x14ac:dyDescent="0.25">
      <c r="A1376" t="s">
        <v>229</v>
      </c>
      <c r="B1376" t="s">
        <v>229</v>
      </c>
      <c r="C1376" t="s">
        <v>229</v>
      </c>
      <c r="D1376" t="s">
        <v>229</v>
      </c>
      <c r="E1376" t="s">
        <v>229</v>
      </c>
    </row>
    <row r="1377" spans="1:5" x14ac:dyDescent="0.25">
      <c r="A1377" t="s">
        <v>229</v>
      </c>
      <c r="B1377" t="s">
        <v>229</v>
      </c>
      <c r="C1377" t="s">
        <v>229</v>
      </c>
      <c r="D1377" t="s">
        <v>229</v>
      </c>
      <c r="E1377" t="s">
        <v>229</v>
      </c>
    </row>
    <row r="1378" spans="1:5" x14ac:dyDescent="0.25">
      <c r="A1378" t="s">
        <v>229</v>
      </c>
      <c r="B1378" t="s">
        <v>229</v>
      </c>
      <c r="C1378" t="s">
        <v>229</v>
      </c>
      <c r="D1378" t="s">
        <v>229</v>
      </c>
      <c r="E1378" t="s">
        <v>229</v>
      </c>
    </row>
    <row r="1379" spans="1:5" x14ac:dyDescent="0.25">
      <c r="A1379" t="s">
        <v>229</v>
      </c>
      <c r="B1379" t="s">
        <v>229</v>
      </c>
      <c r="C1379" t="s">
        <v>229</v>
      </c>
      <c r="D1379" t="s">
        <v>229</v>
      </c>
      <c r="E1379" t="s">
        <v>229</v>
      </c>
    </row>
    <row r="1380" spans="1:5" x14ac:dyDescent="0.25">
      <c r="A1380" t="s">
        <v>229</v>
      </c>
      <c r="B1380" t="s">
        <v>229</v>
      </c>
      <c r="C1380" t="s">
        <v>229</v>
      </c>
      <c r="D1380" t="s">
        <v>229</v>
      </c>
      <c r="E1380" t="s">
        <v>229</v>
      </c>
    </row>
    <row r="1381" spans="1:5" x14ac:dyDescent="0.25">
      <c r="A1381" t="s">
        <v>229</v>
      </c>
      <c r="B1381" t="s">
        <v>229</v>
      </c>
      <c r="C1381" t="s">
        <v>229</v>
      </c>
      <c r="D1381" t="s">
        <v>229</v>
      </c>
      <c r="E1381" t="s">
        <v>229</v>
      </c>
    </row>
    <row r="1382" spans="1:5" x14ac:dyDescent="0.25">
      <c r="A1382" t="s">
        <v>229</v>
      </c>
      <c r="B1382" t="s">
        <v>229</v>
      </c>
      <c r="C1382" t="s">
        <v>229</v>
      </c>
      <c r="D1382" t="s">
        <v>229</v>
      </c>
      <c r="E1382" t="s">
        <v>229</v>
      </c>
    </row>
    <row r="1383" spans="1:5" x14ac:dyDescent="0.25">
      <c r="A1383" t="s">
        <v>229</v>
      </c>
      <c r="B1383" t="s">
        <v>229</v>
      </c>
      <c r="C1383" t="s">
        <v>229</v>
      </c>
      <c r="D1383" t="s">
        <v>229</v>
      </c>
      <c r="E1383" t="s">
        <v>229</v>
      </c>
    </row>
    <row r="1384" spans="1:5" x14ac:dyDescent="0.25">
      <c r="A1384" t="s">
        <v>229</v>
      </c>
      <c r="B1384" t="s">
        <v>229</v>
      </c>
      <c r="C1384" t="s">
        <v>229</v>
      </c>
      <c r="D1384" t="s">
        <v>229</v>
      </c>
      <c r="E1384" t="s">
        <v>229</v>
      </c>
    </row>
    <row r="1385" spans="1:5" x14ac:dyDescent="0.25">
      <c r="A1385" t="s">
        <v>229</v>
      </c>
      <c r="B1385" t="s">
        <v>229</v>
      </c>
      <c r="C1385" t="s">
        <v>229</v>
      </c>
      <c r="D1385" t="s">
        <v>229</v>
      </c>
      <c r="E1385" t="s">
        <v>229</v>
      </c>
    </row>
    <row r="1386" spans="1:5" x14ac:dyDescent="0.25">
      <c r="A1386" t="s">
        <v>229</v>
      </c>
      <c r="B1386" t="s">
        <v>229</v>
      </c>
      <c r="C1386" t="s">
        <v>229</v>
      </c>
      <c r="D1386" t="s">
        <v>229</v>
      </c>
      <c r="E1386" t="s">
        <v>229</v>
      </c>
    </row>
    <row r="1387" spans="1:5" x14ac:dyDescent="0.25">
      <c r="A1387" t="s">
        <v>229</v>
      </c>
      <c r="B1387" t="s">
        <v>229</v>
      </c>
      <c r="C1387" t="s">
        <v>229</v>
      </c>
      <c r="D1387" t="s">
        <v>229</v>
      </c>
      <c r="E1387" t="s">
        <v>229</v>
      </c>
    </row>
    <row r="1388" spans="1:5" x14ac:dyDescent="0.25">
      <c r="A1388" t="s">
        <v>229</v>
      </c>
      <c r="B1388" t="s">
        <v>229</v>
      </c>
      <c r="C1388" t="s">
        <v>229</v>
      </c>
      <c r="D1388" t="s">
        <v>229</v>
      </c>
      <c r="E1388" t="s">
        <v>229</v>
      </c>
    </row>
    <row r="1389" spans="1:5" x14ac:dyDescent="0.25">
      <c r="A1389" t="s">
        <v>229</v>
      </c>
      <c r="B1389" t="s">
        <v>229</v>
      </c>
      <c r="C1389" t="s">
        <v>229</v>
      </c>
      <c r="D1389" t="s">
        <v>229</v>
      </c>
      <c r="E1389" t="s">
        <v>229</v>
      </c>
    </row>
    <row r="1390" spans="1:5" x14ac:dyDescent="0.25">
      <c r="A1390" t="s">
        <v>229</v>
      </c>
      <c r="B1390" t="s">
        <v>229</v>
      </c>
      <c r="C1390" t="s">
        <v>229</v>
      </c>
      <c r="D1390" t="s">
        <v>229</v>
      </c>
      <c r="E1390" t="s">
        <v>229</v>
      </c>
    </row>
    <row r="1391" spans="1:5" x14ac:dyDescent="0.25">
      <c r="A1391" t="s">
        <v>229</v>
      </c>
      <c r="B1391" t="s">
        <v>229</v>
      </c>
      <c r="C1391" t="s">
        <v>229</v>
      </c>
      <c r="D1391" t="s">
        <v>229</v>
      </c>
      <c r="E1391" t="s">
        <v>229</v>
      </c>
    </row>
    <row r="1392" spans="1:5" x14ac:dyDescent="0.25">
      <c r="A1392" t="s">
        <v>229</v>
      </c>
      <c r="B1392" t="s">
        <v>229</v>
      </c>
      <c r="C1392" t="s">
        <v>229</v>
      </c>
      <c r="D1392" t="s">
        <v>229</v>
      </c>
      <c r="E1392" t="s">
        <v>229</v>
      </c>
    </row>
    <row r="1393" spans="1:5" x14ac:dyDescent="0.25">
      <c r="A1393" t="s">
        <v>229</v>
      </c>
      <c r="B1393" t="s">
        <v>229</v>
      </c>
      <c r="C1393" t="s">
        <v>229</v>
      </c>
      <c r="D1393" t="s">
        <v>229</v>
      </c>
      <c r="E1393" t="s">
        <v>229</v>
      </c>
    </row>
    <row r="1394" spans="1:5" x14ac:dyDescent="0.25">
      <c r="A1394" t="s">
        <v>229</v>
      </c>
      <c r="B1394" t="s">
        <v>229</v>
      </c>
      <c r="C1394" t="s">
        <v>229</v>
      </c>
      <c r="D1394" t="s">
        <v>229</v>
      </c>
      <c r="E1394" t="s">
        <v>229</v>
      </c>
    </row>
    <row r="1395" spans="1:5" x14ac:dyDescent="0.25">
      <c r="A1395" t="s">
        <v>229</v>
      </c>
      <c r="B1395" t="s">
        <v>229</v>
      </c>
      <c r="C1395" t="s">
        <v>229</v>
      </c>
      <c r="D1395" t="s">
        <v>229</v>
      </c>
      <c r="E1395" t="s">
        <v>229</v>
      </c>
    </row>
    <row r="1396" spans="1:5" x14ac:dyDescent="0.25">
      <c r="A1396" t="s">
        <v>229</v>
      </c>
      <c r="B1396" t="s">
        <v>229</v>
      </c>
      <c r="C1396" t="s">
        <v>229</v>
      </c>
      <c r="D1396" t="s">
        <v>229</v>
      </c>
      <c r="E1396" t="s">
        <v>229</v>
      </c>
    </row>
    <row r="1397" spans="1:5" x14ac:dyDescent="0.25">
      <c r="A1397" t="s">
        <v>229</v>
      </c>
      <c r="B1397" t="s">
        <v>229</v>
      </c>
      <c r="C1397" t="s">
        <v>229</v>
      </c>
      <c r="D1397" t="s">
        <v>229</v>
      </c>
      <c r="E1397" t="s">
        <v>229</v>
      </c>
    </row>
    <row r="1398" spans="1:5" x14ac:dyDescent="0.25">
      <c r="A1398" t="s">
        <v>229</v>
      </c>
      <c r="B1398" t="s">
        <v>229</v>
      </c>
      <c r="C1398" t="s">
        <v>229</v>
      </c>
      <c r="D1398" t="s">
        <v>229</v>
      </c>
      <c r="E1398" t="s">
        <v>229</v>
      </c>
    </row>
    <row r="1399" spans="1:5" x14ac:dyDescent="0.25">
      <c r="A1399" t="s">
        <v>229</v>
      </c>
      <c r="B1399" t="s">
        <v>229</v>
      </c>
      <c r="C1399" t="s">
        <v>229</v>
      </c>
      <c r="D1399" t="s">
        <v>229</v>
      </c>
      <c r="E1399" t="s">
        <v>229</v>
      </c>
    </row>
    <row r="1400" spans="1:5" x14ac:dyDescent="0.25">
      <c r="A1400" t="s">
        <v>229</v>
      </c>
      <c r="B1400" t="s">
        <v>229</v>
      </c>
      <c r="C1400" t="s">
        <v>229</v>
      </c>
      <c r="D1400" t="s">
        <v>229</v>
      </c>
      <c r="E1400" t="s">
        <v>229</v>
      </c>
    </row>
    <row r="1401" spans="1:5" x14ac:dyDescent="0.25">
      <c r="A1401" t="s">
        <v>229</v>
      </c>
      <c r="B1401" t="s">
        <v>229</v>
      </c>
      <c r="C1401" t="s">
        <v>229</v>
      </c>
      <c r="D1401" t="s">
        <v>229</v>
      </c>
      <c r="E1401" t="s">
        <v>229</v>
      </c>
    </row>
    <row r="1402" spans="1:5" x14ac:dyDescent="0.25">
      <c r="A1402" t="s">
        <v>229</v>
      </c>
      <c r="B1402" t="s">
        <v>229</v>
      </c>
      <c r="C1402" t="s">
        <v>229</v>
      </c>
      <c r="D1402" t="s">
        <v>229</v>
      </c>
      <c r="E1402" t="s">
        <v>229</v>
      </c>
    </row>
    <row r="1403" spans="1:5" x14ac:dyDescent="0.25">
      <c r="A1403" t="s">
        <v>229</v>
      </c>
      <c r="B1403" t="s">
        <v>229</v>
      </c>
      <c r="C1403" t="s">
        <v>229</v>
      </c>
      <c r="D1403" t="s">
        <v>229</v>
      </c>
      <c r="E1403" t="s">
        <v>229</v>
      </c>
    </row>
    <row r="1404" spans="1:5" x14ac:dyDescent="0.25">
      <c r="A1404" t="s">
        <v>229</v>
      </c>
      <c r="B1404" t="s">
        <v>229</v>
      </c>
      <c r="C1404" t="s">
        <v>229</v>
      </c>
      <c r="D1404" t="s">
        <v>229</v>
      </c>
      <c r="E1404" t="s">
        <v>229</v>
      </c>
    </row>
    <row r="1405" spans="1:5" x14ac:dyDescent="0.25">
      <c r="A1405" t="s">
        <v>229</v>
      </c>
      <c r="B1405" t="s">
        <v>229</v>
      </c>
      <c r="C1405" t="s">
        <v>229</v>
      </c>
      <c r="D1405" t="s">
        <v>229</v>
      </c>
      <c r="E1405" t="s">
        <v>229</v>
      </c>
    </row>
    <row r="1406" spans="1:5" x14ac:dyDescent="0.25">
      <c r="A1406" t="s">
        <v>229</v>
      </c>
      <c r="B1406" t="s">
        <v>229</v>
      </c>
      <c r="C1406" t="s">
        <v>229</v>
      </c>
      <c r="D1406" t="s">
        <v>229</v>
      </c>
      <c r="E1406" t="s">
        <v>229</v>
      </c>
    </row>
    <row r="1407" spans="1:5" x14ac:dyDescent="0.25">
      <c r="A1407" t="s">
        <v>229</v>
      </c>
      <c r="B1407" t="s">
        <v>229</v>
      </c>
      <c r="C1407" t="s">
        <v>229</v>
      </c>
      <c r="D1407" t="s">
        <v>229</v>
      </c>
      <c r="E1407" t="s">
        <v>229</v>
      </c>
    </row>
    <row r="1408" spans="1:5" x14ac:dyDescent="0.25">
      <c r="A1408" t="s">
        <v>229</v>
      </c>
      <c r="B1408" t="s">
        <v>229</v>
      </c>
      <c r="C1408" t="s">
        <v>229</v>
      </c>
      <c r="D1408" t="s">
        <v>229</v>
      </c>
      <c r="E1408" t="s">
        <v>229</v>
      </c>
    </row>
    <row r="1409" spans="1:5" x14ac:dyDescent="0.25">
      <c r="A1409" t="s">
        <v>229</v>
      </c>
      <c r="B1409" t="s">
        <v>229</v>
      </c>
      <c r="C1409" t="s">
        <v>229</v>
      </c>
      <c r="D1409" t="s">
        <v>229</v>
      </c>
      <c r="E1409" t="s">
        <v>229</v>
      </c>
    </row>
    <row r="1410" spans="1:5" x14ac:dyDescent="0.25">
      <c r="A1410" t="s">
        <v>229</v>
      </c>
      <c r="B1410" t="s">
        <v>229</v>
      </c>
      <c r="C1410" t="s">
        <v>229</v>
      </c>
      <c r="D1410" t="s">
        <v>229</v>
      </c>
      <c r="E1410" t="s">
        <v>229</v>
      </c>
    </row>
    <row r="1411" spans="1:5" x14ac:dyDescent="0.25">
      <c r="A1411" t="s">
        <v>229</v>
      </c>
      <c r="B1411" t="s">
        <v>229</v>
      </c>
      <c r="C1411" t="s">
        <v>229</v>
      </c>
      <c r="D1411" t="s">
        <v>229</v>
      </c>
      <c r="E1411" t="s">
        <v>229</v>
      </c>
    </row>
    <row r="1412" spans="1:5" x14ac:dyDescent="0.25">
      <c r="A1412" t="s">
        <v>229</v>
      </c>
      <c r="B1412" t="s">
        <v>229</v>
      </c>
      <c r="C1412" t="s">
        <v>229</v>
      </c>
      <c r="D1412" t="s">
        <v>229</v>
      </c>
      <c r="E1412" t="s">
        <v>229</v>
      </c>
    </row>
    <row r="1413" spans="1:5" x14ac:dyDescent="0.25">
      <c r="A1413" t="s">
        <v>229</v>
      </c>
      <c r="B1413" t="s">
        <v>229</v>
      </c>
      <c r="C1413" t="s">
        <v>229</v>
      </c>
      <c r="D1413" t="s">
        <v>229</v>
      </c>
      <c r="E1413" t="s">
        <v>229</v>
      </c>
    </row>
    <row r="1414" spans="1:5" x14ac:dyDescent="0.25">
      <c r="A1414" t="s">
        <v>229</v>
      </c>
      <c r="B1414" t="s">
        <v>229</v>
      </c>
      <c r="C1414" t="s">
        <v>229</v>
      </c>
      <c r="D1414" t="s">
        <v>229</v>
      </c>
      <c r="E1414" t="s">
        <v>229</v>
      </c>
    </row>
    <row r="1415" spans="1:5" x14ac:dyDescent="0.25">
      <c r="A1415" t="s">
        <v>229</v>
      </c>
      <c r="B1415" t="s">
        <v>229</v>
      </c>
      <c r="C1415" t="s">
        <v>229</v>
      </c>
      <c r="D1415" t="s">
        <v>229</v>
      </c>
      <c r="E1415" t="s">
        <v>229</v>
      </c>
    </row>
    <row r="1416" spans="1:5" x14ac:dyDescent="0.25">
      <c r="A1416" t="s">
        <v>229</v>
      </c>
      <c r="B1416" t="s">
        <v>229</v>
      </c>
      <c r="C1416" t="s">
        <v>229</v>
      </c>
      <c r="D1416" t="s">
        <v>229</v>
      </c>
      <c r="E1416" t="s">
        <v>229</v>
      </c>
    </row>
    <row r="1417" spans="1:5" x14ac:dyDescent="0.25">
      <c r="A1417" t="s">
        <v>229</v>
      </c>
      <c r="B1417" t="s">
        <v>229</v>
      </c>
      <c r="C1417" t="s">
        <v>229</v>
      </c>
      <c r="D1417" t="s">
        <v>229</v>
      </c>
      <c r="E1417" t="s">
        <v>229</v>
      </c>
    </row>
    <row r="1418" spans="1:5" x14ac:dyDescent="0.25">
      <c r="A1418" t="s">
        <v>229</v>
      </c>
      <c r="B1418" t="s">
        <v>229</v>
      </c>
      <c r="C1418" t="s">
        <v>229</v>
      </c>
      <c r="D1418" t="s">
        <v>229</v>
      </c>
      <c r="E1418" t="s">
        <v>229</v>
      </c>
    </row>
    <row r="1419" spans="1:5" x14ac:dyDescent="0.25">
      <c r="A1419" t="s">
        <v>229</v>
      </c>
      <c r="B1419" t="s">
        <v>229</v>
      </c>
      <c r="C1419" t="s">
        <v>229</v>
      </c>
      <c r="D1419" t="s">
        <v>229</v>
      </c>
      <c r="E1419" t="s">
        <v>229</v>
      </c>
    </row>
    <row r="1420" spans="1:5" x14ac:dyDescent="0.25">
      <c r="A1420" t="s">
        <v>229</v>
      </c>
      <c r="B1420" t="s">
        <v>229</v>
      </c>
      <c r="C1420" t="s">
        <v>229</v>
      </c>
      <c r="D1420" t="s">
        <v>229</v>
      </c>
      <c r="E1420" t="s">
        <v>229</v>
      </c>
    </row>
    <row r="1421" spans="1:5" x14ac:dyDescent="0.25">
      <c r="A1421" t="s">
        <v>229</v>
      </c>
      <c r="B1421" t="s">
        <v>229</v>
      </c>
      <c r="C1421" t="s">
        <v>229</v>
      </c>
      <c r="D1421" t="s">
        <v>229</v>
      </c>
      <c r="E1421" t="s">
        <v>229</v>
      </c>
    </row>
    <row r="1422" spans="1:5" x14ac:dyDescent="0.25">
      <c r="A1422" t="s">
        <v>229</v>
      </c>
      <c r="B1422" t="s">
        <v>229</v>
      </c>
      <c r="C1422" t="s">
        <v>229</v>
      </c>
      <c r="D1422" t="s">
        <v>229</v>
      </c>
      <c r="E1422" t="s">
        <v>229</v>
      </c>
    </row>
    <row r="1423" spans="1:5" x14ac:dyDescent="0.25">
      <c r="A1423" t="s">
        <v>229</v>
      </c>
      <c r="B1423" t="s">
        <v>229</v>
      </c>
      <c r="C1423" t="s">
        <v>229</v>
      </c>
      <c r="D1423" t="s">
        <v>229</v>
      </c>
      <c r="E1423" t="s">
        <v>229</v>
      </c>
    </row>
    <row r="1424" spans="1:5" x14ac:dyDescent="0.25">
      <c r="A1424" t="s">
        <v>229</v>
      </c>
      <c r="B1424" t="s">
        <v>229</v>
      </c>
      <c r="C1424" t="s">
        <v>229</v>
      </c>
      <c r="D1424" t="s">
        <v>229</v>
      </c>
      <c r="E1424" t="s">
        <v>229</v>
      </c>
    </row>
    <row r="1425" spans="1:5" x14ac:dyDescent="0.25">
      <c r="A1425" t="s">
        <v>229</v>
      </c>
      <c r="B1425" t="s">
        <v>229</v>
      </c>
      <c r="C1425" t="s">
        <v>229</v>
      </c>
      <c r="D1425" t="s">
        <v>229</v>
      </c>
      <c r="E1425" t="s">
        <v>229</v>
      </c>
    </row>
    <row r="1426" spans="1:5" x14ac:dyDescent="0.25">
      <c r="A1426" t="s">
        <v>229</v>
      </c>
      <c r="B1426" t="s">
        <v>229</v>
      </c>
      <c r="C1426" t="s">
        <v>229</v>
      </c>
      <c r="D1426" t="s">
        <v>229</v>
      </c>
      <c r="E1426" t="s">
        <v>229</v>
      </c>
    </row>
    <row r="1427" spans="1:5" x14ac:dyDescent="0.25">
      <c r="A1427" t="s">
        <v>229</v>
      </c>
      <c r="B1427" t="s">
        <v>229</v>
      </c>
      <c r="C1427" t="s">
        <v>229</v>
      </c>
      <c r="D1427" t="s">
        <v>229</v>
      </c>
      <c r="E1427" t="s">
        <v>229</v>
      </c>
    </row>
    <row r="1428" spans="1:5" x14ac:dyDescent="0.25">
      <c r="A1428" t="s">
        <v>229</v>
      </c>
      <c r="B1428" t="s">
        <v>229</v>
      </c>
      <c r="C1428" t="s">
        <v>229</v>
      </c>
      <c r="D1428" t="s">
        <v>229</v>
      </c>
      <c r="E1428" t="s">
        <v>229</v>
      </c>
    </row>
    <row r="1429" spans="1:5" x14ac:dyDescent="0.25">
      <c r="A1429" t="s">
        <v>229</v>
      </c>
      <c r="B1429" t="s">
        <v>229</v>
      </c>
      <c r="C1429" t="s">
        <v>229</v>
      </c>
      <c r="D1429" t="s">
        <v>229</v>
      </c>
      <c r="E1429" t="s">
        <v>229</v>
      </c>
    </row>
    <row r="1430" spans="1:5" x14ac:dyDescent="0.25">
      <c r="A1430" t="s">
        <v>229</v>
      </c>
      <c r="B1430" t="s">
        <v>229</v>
      </c>
      <c r="C1430" t="s">
        <v>229</v>
      </c>
      <c r="D1430" t="s">
        <v>229</v>
      </c>
      <c r="E1430" t="s">
        <v>229</v>
      </c>
    </row>
    <row r="1431" spans="1:5" x14ac:dyDescent="0.25">
      <c r="A1431" t="s">
        <v>229</v>
      </c>
      <c r="B1431" t="s">
        <v>229</v>
      </c>
      <c r="C1431" t="s">
        <v>229</v>
      </c>
      <c r="D1431" t="s">
        <v>229</v>
      </c>
      <c r="E1431" t="s">
        <v>229</v>
      </c>
    </row>
    <row r="1432" spans="1:5" x14ac:dyDescent="0.25">
      <c r="A1432" t="s">
        <v>229</v>
      </c>
      <c r="B1432" t="s">
        <v>229</v>
      </c>
      <c r="C1432" t="s">
        <v>229</v>
      </c>
      <c r="D1432" t="s">
        <v>229</v>
      </c>
      <c r="E1432" t="s">
        <v>229</v>
      </c>
    </row>
    <row r="1433" spans="1:5" x14ac:dyDescent="0.25">
      <c r="A1433" t="s">
        <v>229</v>
      </c>
      <c r="B1433" t="s">
        <v>229</v>
      </c>
      <c r="C1433" t="s">
        <v>229</v>
      </c>
      <c r="D1433" t="s">
        <v>229</v>
      </c>
      <c r="E1433" t="s">
        <v>229</v>
      </c>
    </row>
    <row r="1434" spans="1:5" x14ac:dyDescent="0.25">
      <c r="A1434" t="s">
        <v>229</v>
      </c>
      <c r="B1434" t="s">
        <v>229</v>
      </c>
      <c r="C1434" t="s">
        <v>229</v>
      </c>
      <c r="D1434" t="s">
        <v>229</v>
      </c>
      <c r="E1434" t="s">
        <v>229</v>
      </c>
    </row>
    <row r="1435" spans="1:5" x14ac:dyDescent="0.25">
      <c r="A1435" t="s">
        <v>229</v>
      </c>
      <c r="B1435" t="s">
        <v>229</v>
      </c>
      <c r="C1435" t="s">
        <v>229</v>
      </c>
      <c r="D1435" t="s">
        <v>229</v>
      </c>
      <c r="E1435" t="s">
        <v>229</v>
      </c>
    </row>
    <row r="1436" spans="1:5" x14ac:dyDescent="0.25">
      <c r="A1436" t="s">
        <v>229</v>
      </c>
      <c r="B1436" t="s">
        <v>229</v>
      </c>
      <c r="C1436" t="s">
        <v>229</v>
      </c>
      <c r="D1436" t="s">
        <v>229</v>
      </c>
      <c r="E1436" t="s">
        <v>229</v>
      </c>
    </row>
    <row r="1437" spans="1:5" x14ac:dyDescent="0.25">
      <c r="A1437" t="s">
        <v>229</v>
      </c>
      <c r="B1437" t="s">
        <v>229</v>
      </c>
      <c r="C1437" t="s">
        <v>229</v>
      </c>
      <c r="D1437" t="s">
        <v>229</v>
      </c>
      <c r="E1437" t="s">
        <v>229</v>
      </c>
    </row>
    <row r="1438" spans="1:5" x14ac:dyDescent="0.25">
      <c r="A1438" t="s">
        <v>229</v>
      </c>
      <c r="B1438" t="s">
        <v>229</v>
      </c>
      <c r="C1438" t="s">
        <v>229</v>
      </c>
      <c r="D1438" t="s">
        <v>229</v>
      </c>
      <c r="E1438" t="s">
        <v>229</v>
      </c>
    </row>
    <row r="1439" spans="1:5" x14ac:dyDescent="0.25">
      <c r="A1439" t="s">
        <v>229</v>
      </c>
      <c r="B1439" t="s">
        <v>229</v>
      </c>
      <c r="C1439" t="s">
        <v>229</v>
      </c>
      <c r="D1439" t="s">
        <v>229</v>
      </c>
      <c r="E1439" t="s">
        <v>229</v>
      </c>
    </row>
    <row r="1440" spans="1:5" x14ac:dyDescent="0.25">
      <c r="A1440" t="s">
        <v>229</v>
      </c>
      <c r="B1440" t="s">
        <v>229</v>
      </c>
      <c r="C1440" t="s">
        <v>229</v>
      </c>
      <c r="D1440" t="s">
        <v>229</v>
      </c>
      <c r="E1440" t="s">
        <v>229</v>
      </c>
    </row>
    <row r="1441" spans="1:5" x14ac:dyDescent="0.25">
      <c r="A1441" t="s">
        <v>229</v>
      </c>
      <c r="B1441" t="s">
        <v>229</v>
      </c>
      <c r="C1441" t="s">
        <v>229</v>
      </c>
      <c r="D1441" t="s">
        <v>229</v>
      </c>
      <c r="E1441" t="s">
        <v>229</v>
      </c>
    </row>
    <row r="1442" spans="1:5" x14ac:dyDescent="0.25">
      <c r="A1442" t="s">
        <v>229</v>
      </c>
      <c r="B1442" t="s">
        <v>229</v>
      </c>
      <c r="C1442" t="s">
        <v>229</v>
      </c>
      <c r="D1442" t="s">
        <v>229</v>
      </c>
      <c r="E1442" t="s">
        <v>229</v>
      </c>
    </row>
    <row r="1443" spans="1:5" x14ac:dyDescent="0.25">
      <c r="A1443" t="s">
        <v>229</v>
      </c>
      <c r="B1443" t="s">
        <v>229</v>
      </c>
      <c r="C1443" t="s">
        <v>229</v>
      </c>
      <c r="D1443" t="s">
        <v>229</v>
      </c>
      <c r="E1443" t="s">
        <v>229</v>
      </c>
    </row>
    <row r="1444" spans="1:5" x14ac:dyDescent="0.25">
      <c r="A1444" t="s">
        <v>229</v>
      </c>
      <c r="B1444" t="s">
        <v>229</v>
      </c>
      <c r="C1444" t="s">
        <v>229</v>
      </c>
      <c r="D1444" t="s">
        <v>229</v>
      </c>
      <c r="E1444" t="s">
        <v>229</v>
      </c>
    </row>
    <row r="1445" spans="1:5" x14ac:dyDescent="0.25">
      <c r="A1445" t="s">
        <v>229</v>
      </c>
      <c r="B1445" t="s">
        <v>229</v>
      </c>
      <c r="C1445" t="s">
        <v>229</v>
      </c>
      <c r="D1445" t="s">
        <v>229</v>
      </c>
      <c r="E1445" t="s">
        <v>229</v>
      </c>
    </row>
    <row r="1446" spans="1:5" x14ac:dyDescent="0.25">
      <c r="A1446" t="s">
        <v>229</v>
      </c>
      <c r="B1446" t="s">
        <v>229</v>
      </c>
      <c r="C1446" t="s">
        <v>229</v>
      </c>
      <c r="D1446" t="s">
        <v>229</v>
      </c>
      <c r="E1446" t="s">
        <v>229</v>
      </c>
    </row>
    <row r="1447" spans="1:5" x14ac:dyDescent="0.25">
      <c r="A1447" t="s">
        <v>229</v>
      </c>
      <c r="B1447" t="s">
        <v>229</v>
      </c>
      <c r="C1447" t="s">
        <v>229</v>
      </c>
      <c r="D1447" t="s">
        <v>229</v>
      </c>
      <c r="E1447" t="s">
        <v>229</v>
      </c>
    </row>
    <row r="1448" spans="1:5" x14ac:dyDescent="0.25">
      <c r="A1448" t="s">
        <v>229</v>
      </c>
      <c r="B1448" t="s">
        <v>229</v>
      </c>
      <c r="C1448" t="s">
        <v>229</v>
      </c>
      <c r="D1448" t="s">
        <v>229</v>
      </c>
      <c r="E1448" t="s">
        <v>229</v>
      </c>
    </row>
    <row r="1449" spans="1:5" x14ac:dyDescent="0.25">
      <c r="A1449" t="s">
        <v>229</v>
      </c>
      <c r="B1449" t="s">
        <v>229</v>
      </c>
      <c r="C1449" t="s">
        <v>229</v>
      </c>
      <c r="D1449" t="s">
        <v>229</v>
      </c>
      <c r="E1449" t="s">
        <v>229</v>
      </c>
    </row>
    <row r="1450" spans="1:5" x14ac:dyDescent="0.25">
      <c r="A1450" t="s">
        <v>229</v>
      </c>
      <c r="B1450" t="s">
        <v>229</v>
      </c>
      <c r="C1450" t="s">
        <v>229</v>
      </c>
      <c r="D1450" t="s">
        <v>229</v>
      </c>
      <c r="E1450" t="s">
        <v>229</v>
      </c>
    </row>
    <row r="1451" spans="1:5" x14ac:dyDescent="0.25">
      <c r="A1451" t="s">
        <v>229</v>
      </c>
      <c r="B1451" t="s">
        <v>229</v>
      </c>
      <c r="C1451" t="s">
        <v>229</v>
      </c>
      <c r="D1451" t="s">
        <v>229</v>
      </c>
      <c r="E1451" t="s">
        <v>229</v>
      </c>
    </row>
    <row r="1452" spans="1:5" x14ac:dyDescent="0.25">
      <c r="A1452" t="s">
        <v>229</v>
      </c>
      <c r="B1452" t="s">
        <v>229</v>
      </c>
      <c r="C1452" t="s">
        <v>229</v>
      </c>
      <c r="D1452" t="s">
        <v>229</v>
      </c>
      <c r="E1452" t="s">
        <v>229</v>
      </c>
    </row>
    <row r="1453" spans="1:5" x14ac:dyDescent="0.25">
      <c r="A1453" t="s">
        <v>229</v>
      </c>
      <c r="B1453" t="s">
        <v>229</v>
      </c>
      <c r="C1453" t="s">
        <v>229</v>
      </c>
      <c r="D1453" t="s">
        <v>229</v>
      </c>
      <c r="E1453" t="s">
        <v>229</v>
      </c>
    </row>
    <row r="1454" spans="1:5" x14ac:dyDescent="0.25">
      <c r="A1454" t="s">
        <v>229</v>
      </c>
      <c r="B1454" t="s">
        <v>229</v>
      </c>
      <c r="C1454" t="s">
        <v>229</v>
      </c>
      <c r="D1454" t="s">
        <v>229</v>
      </c>
      <c r="E1454" t="s">
        <v>229</v>
      </c>
    </row>
    <row r="1455" spans="1:5" x14ac:dyDescent="0.25">
      <c r="A1455" t="s">
        <v>229</v>
      </c>
      <c r="B1455" t="s">
        <v>229</v>
      </c>
      <c r="C1455" t="s">
        <v>229</v>
      </c>
      <c r="D1455" t="s">
        <v>229</v>
      </c>
      <c r="E1455" t="s">
        <v>229</v>
      </c>
    </row>
    <row r="1456" spans="1:5" x14ac:dyDescent="0.25">
      <c r="A1456" t="s">
        <v>229</v>
      </c>
      <c r="B1456" t="s">
        <v>229</v>
      </c>
      <c r="C1456" t="s">
        <v>229</v>
      </c>
      <c r="D1456" t="s">
        <v>229</v>
      </c>
      <c r="E1456" t="s">
        <v>229</v>
      </c>
    </row>
    <row r="1457" spans="1:5" x14ac:dyDescent="0.25">
      <c r="A1457" t="s">
        <v>229</v>
      </c>
      <c r="B1457" t="s">
        <v>229</v>
      </c>
      <c r="C1457" t="s">
        <v>229</v>
      </c>
      <c r="D1457" t="s">
        <v>229</v>
      </c>
      <c r="E1457" t="s">
        <v>229</v>
      </c>
    </row>
    <row r="1458" spans="1:5" x14ac:dyDescent="0.25">
      <c r="A1458" t="s">
        <v>229</v>
      </c>
      <c r="B1458" t="s">
        <v>229</v>
      </c>
      <c r="C1458" t="s">
        <v>229</v>
      </c>
      <c r="D1458" t="s">
        <v>229</v>
      </c>
      <c r="E1458" t="s">
        <v>229</v>
      </c>
    </row>
    <row r="1459" spans="1:5" x14ac:dyDescent="0.25">
      <c r="A1459" t="s">
        <v>229</v>
      </c>
      <c r="B1459" t="s">
        <v>229</v>
      </c>
      <c r="C1459" t="s">
        <v>229</v>
      </c>
      <c r="D1459" t="s">
        <v>229</v>
      </c>
      <c r="E1459" t="s">
        <v>229</v>
      </c>
    </row>
    <row r="1460" spans="1:5" x14ac:dyDescent="0.25">
      <c r="A1460" t="s">
        <v>229</v>
      </c>
      <c r="B1460" t="s">
        <v>229</v>
      </c>
      <c r="C1460" t="s">
        <v>229</v>
      </c>
      <c r="D1460" t="s">
        <v>229</v>
      </c>
      <c r="E1460" t="s">
        <v>229</v>
      </c>
    </row>
    <row r="1461" spans="1:5" x14ac:dyDescent="0.25">
      <c r="A1461" t="s">
        <v>229</v>
      </c>
      <c r="B1461" t="s">
        <v>229</v>
      </c>
      <c r="C1461" t="s">
        <v>229</v>
      </c>
      <c r="D1461" t="s">
        <v>229</v>
      </c>
      <c r="E1461" t="s">
        <v>229</v>
      </c>
    </row>
    <row r="1462" spans="1:5" x14ac:dyDescent="0.25">
      <c r="A1462" t="s">
        <v>229</v>
      </c>
      <c r="B1462" t="s">
        <v>229</v>
      </c>
      <c r="C1462" t="s">
        <v>229</v>
      </c>
      <c r="D1462" t="s">
        <v>229</v>
      </c>
      <c r="E1462" t="s">
        <v>229</v>
      </c>
    </row>
    <row r="1463" spans="1:5" x14ac:dyDescent="0.25">
      <c r="A1463" t="s">
        <v>229</v>
      </c>
      <c r="B1463" t="s">
        <v>229</v>
      </c>
      <c r="C1463" t="s">
        <v>229</v>
      </c>
      <c r="D1463" t="s">
        <v>229</v>
      </c>
      <c r="E1463" t="s">
        <v>229</v>
      </c>
    </row>
    <row r="1464" spans="1:5" x14ac:dyDescent="0.25">
      <c r="A1464" t="s">
        <v>229</v>
      </c>
      <c r="B1464" t="s">
        <v>229</v>
      </c>
      <c r="C1464" t="s">
        <v>229</v>
      </c>
      <c r="D1464" t="s">
        <v>229</v>
      </c>
      <c r="E1464" t="s">
        <v>229</v>
      </c>
    </row>
    <row r="1465" spans="1:5" x14ac:dyDescent="0.25">
      <c r="A1465" t="s">
        <v>229</v>
      </c>
      <c r="B1465" t="s">
        <v>229</v>
      </c>
      <c r="C1465" t="s">
        <v>229</v>
      </c>
      <c r="D1465" t="s">
        <v>229</v>
      </c>
      <c r="E1465" t="s">
        <v>229</v>
      </c>
    </row>
    <row r="1466" spans="1:5" x14ac:dyDescent="0.25">
      <c r="A1466" t="s">
        <v>229</v>
      </c>
      <c r="B1466" t="s">
        <v>229</v>
      </c>
      <c r="C1466" t="s">
        <v>229</v>
      </c>
      <c r="D1466" t="s">
        <v>229</v>
      </c>
      <c r="E1466" t="s">
        <v>229</v>
      </c>
    </row>
    <row r="1467" spans="1:5" x14ac:dyDescent="0.25">
      <c r="A1467" t="s">
        <v>229</v>
      </c>
      <c r="B1467" t="s">
        <v>229</v>
      </c>
      <c r="C1467" t="s">
        <v>229</v>
      </c>
      <c r="D1467" t="s">
        <v>229</v>
      </c>
      <c r="E1467" t="s">
        <v>229</v>
      </c>
    </row>
    <row r="1468" spans="1:5" x14ac:dyDescent="0.25">
      <c r="A1468" t="s">
        <v>229</v>
      </c>
      <c r="B1468" t="s">
        <v>229</v>
      </c>
      <c r="C1468" t="s">
        <v>229</v>
      </c>
      <c r="D1468" t="s">
        <v>229</v>
      </c>
      <c r="E1468" t="s">
        <v>229</v>
      </c>
    </row>
    <row r="1469" spans="1:5" x14ac:dyDescent="0.25">
      <c r="A1469" t="s">
        <v>229</v>
      </c>
      <c r="B1469" t="s">
        <v>229</v>
      </c>
      <c r="C1469" t="s">
        <v>229</v>
      </c>
      <c r="D1469" t="s">
        <v>229</v>
      </c>
      <c r="E1469" t="s">
        <v>229</v>
      </c>
    </row>
    <row r="1470" spans="1:5" x14ac:dyDescent="0.25">
      <c r="A1470" t="s">
        <v>229</v>
      </c>
      <c r="B1470" t="s">
        <v>229</v>
      </c>
      <c r="C1470" t="s">
        <v>229</v>
      </c>
      <c r="D1470" t="s">
        <v>229</v>
      </c>
      <c r="E1470" t="s">
        <v>229</v>
      </c>
    </row>
    <row r="1471" spans="1:5" x14ac:dyDescent="0.25">
      <c r="A1471" t="s">
        <v>229</v>
      </c>
      <c r="B1471" t="s">
        <v>229</v>
      </c>
      <c r="C1471" t="s">
        <v>229</v>
      </c>
      <c r="D1471" t="s">
        <v>229</v>
      </c>
      <c r="E1471" t="s">
        <v>229</v>
      </c>
    </row>
    <row r="1472" spans="1:5" x14ac:dyDescent="0.25">
      <c r="A1472" t="s">
        <v>229</v>
      </c>
      <c r="B1472" t="s">
        <v>229</v>
      </c>
      <c r="C1472" t="s">
        <v>229</v>
      </c>
      <c r="D1472" t="s">
        <v>229</v>
      </c>
      <c r="E1472" t="s">
        <v>229</v>
      </c>
    </row>
    <row r="1473" spans="1:5" x14ac:dyDescent="0.25">
      <c r="A1473" t="s">
        <v>229</v>
      </c>
      <c r="B1473" t="s">
        <v>229</v>
      </c>
      <c r="C1473" t="s">
        <v>229</v>
      </c>
      <c r="D1473" t="s">
        <v>229</v>
      </c>
      <c r="E1473" t="s">
        <v>229</v>
      </c>
    </row>
    <row r="1474" spans="1:5" x14ac:dyDescent="0.25">
      <c r="A1474" t="s">
        <v>229</v>
      </c>
      <c r="B1474" t="s">
        <v>229</v>
      </c>
      <c r="C1474" t="s">
        <v>229</v>
      </c>
      <c r="D1474" t="s">
        <v>229</v>
      </c>
      <c r="E1474" t="s">
        <v>229</v>
      </c>
    </row>
    <row r="1475" spans="1:5" x14ac:dyDescent="0.25">
      <c r="A1475" t="s">
        <v>229</v>
      </c>
      <c r="B1475" t="s">
        <v>229</v>
      </c>
      <c r="C1475" t="s">
        <v>229</v>
      </c>
      <c r="D1475" t="s">
        <v>229</v>
      </c>
      <c r="E1475" t="s">
        <v>229</v>
      </c>
    </row>
    <row r="1476" spans="1:5" x14ac:dyDescent="0.25">
      <c r="A1476" t="s">
        <v>229</v>
      </c>
      <c r="B1476" t="s">
        <v>229</v>
      </c>
      <c r="C1476" t="s">
        <v>229</v>
      </c>
      <c r="D1476" t="s">
        <v>229</v>
      </c>
      <c r="E1476" t="s">
        <v>229</v>
      </c>
    </row>
    <row r="1477" spans="1:5" x14ac:dyDescent="0.25">
      <c r="A1477" t="s">
        <v>229</v>
      </c>
      <c r="B1477" t="s">
        <v>229</v>
      </c>
      <c r="C1477" t="s">
        <v>229</v>
      </c>
      <c r="D1477" t="s">
        <v>229</v>
      </c>
      <c r="E1477" t="s">
        <v>229</v>
      </c>
    </row>
    <row r="1478" spans="1:5" x14ac:dyDescent="0.25">
      <c r="A1478" t="s">
        <v>229</v>
      </c>
      <c r="B1478" t="s">
        <v>229</v>
      </c>
      <c r="C1478" t="s">
        <v>229</v>
      </c>
      <c r="D1478" t="s">
        <v>229</v>
      </c>
      <c r="E1478" t="s">
        <v>229</v>
      </c>
    </row>
    <row r="1479" spans="1:5" x14ac:dyDescent="0.25">
      <c r="A1479" t="s">
        <v>229</v>
      </c>
      <c r="B1479" t="s">
        <v>229</v>
      </c>
      <c r="C1479" t="s">
        <v>229</v>
      </c>
      <c r="D1479" t="s">
        <v>229</v>
      </c>
      <c r="E1479" t="s">
        <v>229</v>
      </c>
    </row>
    <row r="1480" spans="1:5" x14ac:dyDescent="0.25">
      <c r="A1480" t="s">
        <v>229</v>
      </c>
      <c r="B1480" t="s">
        <v>229</v>
      </c>
      <c r="C1480" t="s">
        <v>229</v>
      </c>
      <c r="D1480" t="s">
        <v>229</v>
      </c>
      <c r="E1480" t="s">
        <v>229</v>
      </c>
    </row>
    <row r="1481" spans="1:5" x14ac:dyDescent="0.25">
      <c r="A1481" t="s">
        <v>229</v>
      </c>
      <c r="B1481" t="s">
        <v>229</v>
      </c>
      <c r="C1481" t="s">
        <v>229</v>
      </c>
      <c r="D1481" t="s">
        <v>229</v>
      </c>
      <c r="E1481" t="s">
        <v>229</v>
      </c>
    </row>
    <row r="1482" spans="1:5" x14ac:dyDescent="0.25">
      <c r="A1482" t="s">
        <v>229</v>
      </c>
      <c r="B1482" t="s">
        <v>229</v>
      </c>
      <c r="C1482" t="s">
        <v>229</v>
      </c>
      <c r="D1482" t="s">
        <v>229</v>
      </c>
      <c r="E1482" t="s">
        <v>229</v>
      </c>
    </row>
    <row r="1483" spans="1:5" x14ac:dyDescent="0.25">
      <c r="A1483" t="s">
        <v>229</v>
      </c>
      <c r="B1483" t="s">
        <v>229</v>
      </c>
      <c r="C1483" t="s">
        <v>229</v>
      </c>
      <c r="D1483" t="s">
        <v>229</v>
      </c>
      <c r="E1483" t="s">
        <v>229</v>
      </c>
    </row>
    <row r="1484" spans="1:5" x14ac:dyDescent="0.25">
      <c r="A1484" t="s">
        <v>229</v>
      </c>
      <c r="B1484" t="s">
        <v>229</v>
      </c>
      <c r="C1484" t="s">
        <v>229</v>
      </c>
      <c r="D1484" t="s">
        <v>229</v>
      </c>
      <c r="E1484" t="s">
        <v>229</v>
      </c>
    </row>
    <row r="1485" spans="1:5" x14ac:dyDescent="0.25">
      <c r="A1485" t="s">
        <v>229</v>
      </c>
      <c r="B1485" t="s">
        <v>229</v>
      </c>
      <c r="C1485" t="s">
        <v>229</v>
      </c>
      <c r="D1485" t="s">
        <v>229</v>
      </c>
      <c r="E1485" t="s">
        <v>229</v>
      </c>
    </row>
    <row r="1486" spans="1:5" x14ac:dyDescent="0.25">
      <c r="A1486" t="s">
        <v>229</v>
      </c>
      <c r="B1486" t="s">
        <v>229</v>
      </c>
      <c r="C1486" t="s">
        <v>229</v>
      </c>
      <c r="D1486" t="s">
        <v>229</v>
      </c>
      <c r="E1486" t="s">
        <v>229</v>
      </c>
    </row>
    <row r="1487" spans="1:5" x14ac:dyDescent="0.25">
      <c r="A1487" t="s">
        <v>229</v>
      </c>
      <c r="B1487" t="s">
        <v>229</v>
      </c>
      <c r="C1487" t="s">
        <v>229</v>
      </c>
      <c r="D1487" t="s">
        <v>229</v>
      </c>
      <c r="E1487" t="s">
        <v>229</v>
      </c>
    </row>
    <row r="1488" spans="1:5" x14ac:dyDescent="0.25">
      <c r="A1488" t="s">
        <v>229</v>
      </c>
      <c r="B1488" t="s">
        <v>229</v>
      </c>
      <c r="C1488" t="s">
        <v>229</v>
      </c>
      <c r="D1488" t="s">
        <v>229</v>
      </c>
      <c r="E1488" t="s">
        <v>229</v>
      </c>
    </row>
    <row r="1489" spans="1:5" x14ac:dyDescent="0.25">
      <c r="A1489" t="s">
        <v>229</v>
      </c>
      <c r="B1489" t="s">
        <v>229</v>
      </c>
      <c r="C1489" t="s">
        <v>229</v>
      </c>
      <c r="D1489" t="s">
        <v>229</v>
      </c>
      <c r="E1489" t="s">
        <v>229</v>
      </c>
    </row>
    <row r="1490" spans="1:5" x14ac:dyDescent="0.25">
      <c r="A1490" t="s">
        <v>229</v>
      </c>
      <c r="B1490" t="s">
        <v>229</v>
      </c>
      <c r="C1490" t="s">
        <v>229</v>
      </c>
      <c r="D1490" t="s">
        <v>229</v>
      </c>
      <c r="E1490" t="s">
        <v>229</v>
      </c>
    </row>
    <row r="1491" spans="1:5" x14ac:dyDescent="0.25">
      <c r="A1491" t="s">
        <v>229</v>
      </c>
      <c r="B1491" t="s">
        <v>229</v>
      </c>
      <c r="C1491" t="s">
        <v>229</v>
      </c>
      <c r="D1491" t="s">
        <v>229</v>
      </c>
      <c r="E1491" t="s">
        <v>229</v>
      </c>
    </row>
    <row r="1492" spans="1:5" x14ac:dyDescent="0.25">
      <c r="A1492" t="s">
        <v>229</v>
      </c>
      <c r="B1492" t="s">
        <v>229</v>
      </c>
      <c r="C1492" t="s">
        <v>229</v>
      </c>
      <c r="D1492" t="s">
        <v>229</v>
      </c>
      <c r="E1492" t="s">
        <v>229</v>
      </c>
    </row>
    <row r="1493" spans="1:5" x14ac:dyDescent="0.25">
      <c r="A1493" t="s">
        <v>229</v>
      </c>
      <c r="B1493" t="s">
        <v>229</v>
      </c>
      <c r="C1493" t="s">
        <v>229</v>
      </c>
      <c r="D1493" t="s">
        <v>229</v>
      </c>
      <c r="E1493" t="s">
        <v>229</v>
      </c>
    </row>
    <row r="1494" spans="1:5" x14ac:dyDescent="0.25">
      <c r="A1494" t="s">
        <v>229</v>
      </c>
      <c r="B1494" t="s">
        <v>229</v>
      </c>
      <c r="C1494" t="s">
        <v>229</v>
      </c>
      <c r="D1494" t="s">
        <v>229</v>
      </c>
      <c r="E1494" t="s">
        <v>229</v>
      </c>
    </row>
    <row r="1495" spans="1:5" x14ac:dyDescent="0.25">
      <c r="A1495" t="s">
        <v>229</v>
      </c>
      <c r="B1495" t="s">
        <v>229</v>
      </c>
      <c r="C1495" t="s">
        <v>229</v>
      </c>
      <c r="D1495" t="s">
        <v>229</v>
      </c>
      <c r="E1495" t="s">
        <v>229</v>
      </c>
    </row>
    <row r="1496" spans="1:5" x14ac:dyDescent="0.25">
      <c r="A1496" t="s">
        <v>229</v>
      </c>
      <c r="B1496" t="s">
        <v>229</v>
      </c>
      <c r="C1496" t="s">
        <v>229</v>
      </c>
      <c r="D1496" t="s">
        <v>229</v>
      </c>
      <c r="E1496" t="s">
        <v>229</v>
      </c>
    </row>
    <row r="1497" spans="1:5" x14ac:dyDescent="0.25">
      <c r="A1497" t="s">
        <v>229</v>
      </c>
      <c r="B1497" t="s">
        <v>229</v>
      </c>
      <c r="C1497" t="s">
        <v>229</v>
      </c>
      <c r="D1497" t="s">
        <v>229</v>
      </c>
      <c r="E1497" t="s">
        <v>229</v>
      </c>
    </row>
    <row r="1498" spans="1:5" x14ac:dyDescent="0.25">
      <c r="A1498" t="s">
        <v>229</v>
      </c>
      <c r="B1498" t="s">
        <v>229</v>
      </c>
      <c r="C1498" t="s">
        <v>229</v>
      </c>
      <c r="D1498" t="s">
        <v>229</v>
      </c>
      <c r="E1498" t="s">
        <v>229</v>
      </c>
    </row>
    <row r="1499" spans="1:5" x14ac:dyDescent="0.25">
      <c r="A1499" t="s">
        <v>229</v>
      </c>
      <c r="B1499" t="s">
        <v>229</v>
      </c>
      <c r="C1499" t="s">
        <v>229</v>
      </c>
      <c r="D1499" t="s">
        <v>229</v>
      </c>
      <c r="E1499" t="s">
        <v>229</v>
      </c>
    </row>
    <row r="1500" spans="1:5" x14ac:dyDescent="0.25">
      <c r="A1500" t="s">
        <v>229</v>
      </c>
      <c r="B1500" t="s">
        <v>229</v>
      </c>
      <c r="C1500" t="s">
        <v>229</v>
      </c>
      <c r="D1500" t="s">
        <v>229</v>
      </c>
      <c r="E1500" t="s">
        <v>229</v>
      </c>
    </row>
    <row r="1501" spans="1:5" x14ac:dyDescent="0.25">
      <c r="A1501" t="s">
        <v>229</v>
      </c>
      <c r="B1501" t="s">
        <v>229</v>
      </c>
      <c r="C1501" t="s">
        <v>229</v>
      </c>
      <c r="D1501" t="s">
        <v>229</v>
      </c>
      <c r="E1501" t="s">
        <v>229</v>
      </c>
    </row>
    <row r="1502" spans="1:5" x14ac:dyDescent="0.25">
      <c r="A1502" t="s">
        <v>229</v>
      </c>
      <c r="B1502" t="s">
        <v>229</v>
      </c>
      <c r="C1502" t="s">
        <v>229</v>
      </c>
      <c r="D1502" t="s">
        <v>229</v>
      </c>
      <c r="E1502" t="s">
        <v>229</v>
      </c>
    </row>
    <row r="1503" spans="1:5" x14ac:dyDescent="0.25">
      <c r="A1503" t="s">
        <v>229</v>
      </c>
      <c r="B1503" t="s">
        <v>229</v>
      </c>
      <c r="C1503" t="s">
        <v>229</v>
      </c>
      <c r="D1503" t="s">
        <v>229</v>
      </c>
      <c r="E1503" t="s">
        <v>229</v>
      </c>
    </row>
    <row r="1504" spans="1:5" x14ac:dyDescent="0.25">
      <c r="A1504" t="s">
        <v>229</v>
      </c>
      <c r="B1504" t="s">
        <v>229</v>
      </c>
      <c r="C1504" t="s">
        <v>229</v>
      </c>
      <c r="D1504" t="s">
        <v>229</v>
      </c>
      <c r="E1504" t="s">
        <v>229</v>
      </c>
    </row>
    <row r="1505" spans="1:5" x14ac:dyDescent="0.25">
      <c r="A1505" t="s">
        <v>229</v>
      </c>
      <c r="B1505" t="s">
        <v>229</v>
      </c>
      <c r="C1505" t="s">
        <v>229</v>
      </c>
      <c r="D1505" t="s">
        <v>229</v>
      </c>
      <c r="E1505" t="s">
        <v>229</v>
      </c>
    </row>
    <row r="1506" spans="1:5" x14ac:dyDescent="0.25">
      <c r="A1506" t="s">
        <v>229</v>
      </c>
      <c r="B1506" t="s">
        <v>229</v>
      </c>
      <c r="C1506" t="s">
        <v>229</v>
      </c>
      <c r="D1506" t="s">
        <v>229</v>
      </c>
      <c r="E1506" t="s">
        <v>229</v>
      </c>
    </row>
    <row r="1507" spans="1:5" x14ac:dyDescent="0.25">
      <c r="A1507" t="s">
        <v>229</v>
      </c>
      <c r="B1507" t="s">
        <v>229</v>
      </c>
      <c r="C1507" t="s">
        <v>229</v>
      </c>
      <c r="D1507" t="s">
        <v>229</v>
      </c>
      <c r="E1507" t="s">
        <v>229</v>
      </c>
    </row>
    <row r="1508" spans="1:5" x14ac:dyDescent="0.25">
      <c r="A1508" t="s">
        <v>229</v>
      </c>
      <c r="B1508" t="s">
        <v>229</v>
      </c>
      <c r="C1508" t="s">
        <v>229</v>
      </c>
      <c r="D1508" t="s">
        <v>229</v>
      </c>
      <c r="E1508" t="s">
        <v>229</v>
      </c>
    </row>
    <row r="1509" spans="1:5" x14ac:dyDescent="0.25">
      <c r="A1509" t="s">
        <v>229</v>
      </c>
      <c r="B1509" t="s">
        <v>229</v>
      </c>
      <c r="C1509" t="s">
        <v>229</v>
      </c>
      <c r="D1509" t="s">
        <v>229</v>
      </c>
      <c r="E1509" t="s">
        <v>229</v>
      </c>
    </row>
    <row r="1510" spans="1:5" x14ac:dyDescent="0.25">
      <c r="A1510" t="s">
        <v>229</v>
      </c>
      <c r="B1510" t="s">
        <v>229</v>
      </c>
      <c r="C1510" t="s">
        <v>229</v>
      </c>
      <c r="D1510" t="s">
        <v>229</v>
      </c>
      <c r="E1510" t="s">
        <v>229</v>
      </c>
    </row>
    <row r="1511" spans="1:5" x14ac:dyDescent="0.25">
      <c r="A1511" t="s">
        <v>229</v>
      </c>
      <c r="B1511" t="s">
        <v>229</v>
      </c>
      <c r="C1511" t="s">
        <v>229</v>
      </c>
      <c r="D1511" t="s">
        <v>229</v>
      </c>
      <c r="E1511" t="s">
        <v>229</v>
      </c>
    </row>
    <row r="1512" spans="1:5" x14ac:dyDescent="0.25">
      <c r="A1512" t="s">
        <v>229</v>
      </c>
      <c r="B1512" t="s">
        <v>229</v>
      </c>
      <c r="C1512" t="s">
        <v>229</v>
      </c>
      <c r="D1512" t="s">
        <v>229</v>
      </c>
      <c r="E1512" t="s">
        <v>229</v>
      </c>
    </row>
    <row r="1513" spans="1:5" x14ac:dyDescent="0.25">
      <c r="A1513" t="s">
        <v>229</v>
      </c>
      <c r="B1513" t="s">
        <v>229</v>
      </c>
      <c r="C1513" t="s">
        <v>229</v>
      </c>
      <c r="D1513" t="s">
        <v>229</v>
      </c>
      <c r="E1513" t="s">
        <v>229</v>
      </c>
    </row>
    <row r="1514" spans="1:5" x14ac:dyDescent="0.25">
      <c r="A1514" t="s">
        <v>229</v>
      </c>
      <c r="B1514" t="s">
        <v>229</v>
      </c>
      <c r="C1514" t="s">
        <v>229</v>
      </c>
      <c r="D1514" t="s">
        <v>229</v>
      </c>
      <c r="E1514" t="s">
        <v>229</v>
      </c>
    </row>
    <row r="1515" spans="1:5" x14ac:dyDescent="0.25">
      <c r="A1515" t="s">
        <v>229</v>
      </c>
      <c r="B1515" t="s">
        <v>229</v>
      </c>
      <c r="C1515" t="s">
        <v>229</v>
      </c>
      <c r="D1515" t="s">
        <v>229</v>
      </c>
      <c r="E1515" t="s">
        <v>229</v>
      </c>
    </row>
    <row r="1516" spans="1:5" x14ac:dyDescent="0.25">
      <c r="A1516" t="s">
        <v>229</v>
      </c>
      <c r="B1516" t="s">
        <v>229</v>
      </c>
      <c r="C1516" t="s">
        <v>229</v>
      </c>
      <c r="D1516" t="s">
        <v>229</v>
      </c>
      <c r="E1516" t="s">
        <v>229</v>
      </c>
    </row>
    <row r="1517" spans="1:5" x14ac:dyDescent="0.25">
      <c r="A1517" t="s">
        <v>229</v>
      </c>
      <c r="B1517" t="s">
        <v>229</v>
      </c>
      <c r="C1517" t="s">
        <v>229</v>
      </c>
      <c r="D1517" t="s">
        <v>229</v>
      </c>
      <c r="E1517" t="s">
        <v>229</v>
      </c>
    </row>
    <row r="1518" spans="1:5" x14ac:dyDescent="0.25">
      <c r="A1518" t="s">
        <v>229</v>
      </c>
      <c r="B1518" t="s">
        <v>229</v>
      </c>
      <c r="C1518" t="s">
        <v>229</v>
      </c>
      <c r="D1518" t="s">
        <v>229</v>
      </c>
      <c r="E1518" t="s">
        <v>229</v>
      </c>
    </row>
    <row r="1519" spans="1:5" x14ac:dyDescent="0.25">
      <c r="A1519" t="s">
        <v>229</v>
      </c>
      <c r="B1519" t="s">
        <v>229</v>
      </c>
      <c r="C1519" t="s">
        <v>229</v>
      </c>
      <c r="D1519" t="s">
        <v>229</v>
      </c>
      <c r="E1519" t="s">
        <v>229</v>
      </c>
    </row>
    <row r="1520" spans="1:5" x14ac:dyDescent="0.25">
      <c r="A1520" t="s">
        <v>229</v>
      </c>
      <c r="B1520" t="s">
        <v>229</v>
      </c>
      <c r="C1520" t="s">
        <v>229</v>
      </c>
      <c r="D1520" t="s">
        <v>229</v>
      </c>
      <c r="E1520" t="s">
        <v>229</v>
      </c>
    </row>
    <row r="1521" spans="1:5" x14ac:dyDescent="0.25">
      <c r="A1521" t="s">
        <v>229</v>
      </c>
      <c r="B1521" t="s">
        <v>229</v>
      </c>
      <c r="C1521" t="s">
        <v>229</v>
      </c>
      <c r="D1521" t="s">
        <v>229</v>
      </c>
      <c r="E1521" t="s">
        <v>229</v>
      </c>
    </row>
    <row r="1522" spans="1:5" x14ac:dyDescent="0.25">
      <c r="A1522" t="s">
        <v>229</v>
      </c>
      <c r="B1522" t="s">
        <v>229</v>
      </c>
      <c r="C1522" t="s">
        <v>229</v>
      </c>
      <c r="D1522" t="s">
        <v>229</v>
      </c>
      <c r="E1522" t="s">
        <v>229</v>
      </c>
    </row>
    <row r="1523" spans="1:5" x14ac:dyDescent="0.25">
      <c r="A1523" t="s">
        <v>229</v>
      </c>
      <c r="B1523" t="s">
        <v>229</v>
      </c>
      <c r="C1523" t="s">
        <v>229</v>
      </c>
      <c r="D1523" t="s">
        <v>229</v>
      </c>
      <c r="E1523" t="s">
        <v>229</v>
      </c>
    </row>
    <row r="1524" spans="1:5" x14ac:dyDescent="0.25">
      <c r="A1524" t="s">
        <v>229</v>
      </c>
      <c r="B1524" t="s">
        <v>229</v>
      </c>
      <c r="C1524" t="s">
        <v>229</v>
      </c>
      <c r="D1524" t="s">
        <v>229</v>
      </c>
      <c r="E1524" t="s">
        <v>229</v>
      </c>
    </row>
    <row r="1525" spans="1:5" x14ac:dyDescent="0.25">
      <c r="A1525" t="s">
        <v>229</v>
      </c>
      <c r="B1525" t="s">
        <v>229</v>
      </c>
      <c r="C1525" t="s">
        <v>229</v>
      </c>
      <c r="D1525" t="s">
        <v>229</v>
      </c>
      <c r="E1525" t="s">
        <v>229</v>
      </c>
    </row>
    <row r="1526" spans="1:5" x14ac:dyDescent="0.25">
      <c r="A1526" t="s">
        <v>229</v>
      </c>
      <c r="B1526" t="s">
        <v>229</v>
      </c>
      <c r="C1526" t="s">
        <v>229</v>
      </c>
      <c r="D1526" t="s">
        <v>229</v>
      </c>
      <c r="E1526" t="s">
        <v>229</v>
      </c>
    </row>
    <row r="1527" spans="1:5" x14ac:dyDescent="0.25">
      <c r="A1527" t="s">
        <v>229</v>
      </c>
      <c r="B1527" t="s">
        <v>229</v>
      </c>
      <c r="C1527" t="s">
        <v>229</v>
      </c>
      <c r="D1527" t="s">
        <v>229</v>
      </c>
      <c r="E1527" t="s">
        <v>229</v>
      </c>
    </row>
    <row r="1528" spans="1:5" x14ac:dyDescent="0.25">
      <c r="A1528" t="s">
        <v>229</v>
      </c>
      <c r="B1528" t="s">
        <v>229</v>
      </c>
      <c r="C1528" t="s">
        <v>229</v>
      </c>
      <c r="D1528" t="s">
        <v>229</v>
      </c>
      <c r="E1528" t="s">
        <v>229</v>
      </c>
    </row>
    <row r="1529" spans="1:5" x14ac:dyDescent="0.25">
      <c r="A1529" t="s">
        <v>229</v>
      </c>
      <c r="B1529" t="s">
        <v>229</v>
      </c>
      <c r="C1529" t="s">
        <v>229</v>
      </c>
      <c r="D1529" t="s">
        <v>229</v>
      </c>
      <c r="E1529" t="s">
        <v>229</v>
      </c>
    </row>
    <row r="1530" spans="1:5" x14ac:dyDescent="0.25">
      <c r="A1530" t="s">
        <v>229</v>
      </c>
      <c r="B1530" t="s">
        <v>229</v>
      </c>
      <c r="C1530" t="s">
        <v>229</v>
      </c>
      <c r="D1530" t="s">
        <v>229</v>
      </c>
      <c r="E1530" t="s">
        <v>229</v>
      </c>
    </row>
    <row r="1531" spans="1:5" x14ac:dyDescent="0.25">
      <c r="A1531" t="s">
        <v>229</v>
      </c>
      <c r="B1531" t="s">
        <v>229</v>
      </c>
      <c r="C1531" t="s">
        <v>229</v>
      </c>
      <c r="D1531" t="s">
        <v>229</v>
      </c>
      <c r="E1531" t="s">
        <v>229</v>
      </c>
    </row>
    <row r="1532" spans="1:5" x14ac:dyDescent="0.25">
      <c r="A1532" t="s">
        <v>229</v>
      </c>
      <c r="B1532" t="s">
        <v>229</v>
      </c>
      <c r="C1532" t="s">
        <v>229</v>
      </c>
      <c r="D1532" t="s">
        <v>229</v>
      </c>
      <c r="E1532" t="s">
        <v>229</v>
      </c>
    </row>
    <row r="1533" spans="1:5" x14ac:dyDescent="0.25">
      <c r="A1533" t="s">
        <v>229</v>
      </c>
      <c r="B1533" t="s">
        <v>229</v>
      </c>
      <c r="C1533" t="s">
        <v>229</v>
      </c>
      <c r="D1533" t="s">
        <v>229</v>
      </c>
      <c r="E1533" t="s">
        <v>229</v>
      </c>
    </row>
    <row r="1534" spans="1:5" x14ac:dyDescent="0.25">
      <c r="A1534" t="s">
        <v>229</v>
      </c>
      <c r="B1534" t="s">
        <v>229</v>
      </c>
      <c r="C1534" t="s">
        <v>229</v>
      </c>
      <c r="D1534" t="s">
        <v>229</v>
      </c>
      <c r="E1534" t="s">
        <v>229</v>
      </c>
    </row>
    <row r="1535" spans="1:5" x14ac:dyDescent="0.25">
      <c r="A1535" t="s">
        <v>229</v>
      </c>
      <c r="B1535" t="s">
        <v>229</v>
      </c>
      <c r="C1535" t="s">
        <v>229</v>
      </c>
      <c r="D1535" t="s">
        <v>229</v>
      </c>
      <c r="E1535" t="s">
        <v>229</v>
      </c>
    </row>
    <row r="1536" spans="1:5" x14ac:dyDescent="0.25">
      <c r="A1536" t="s">
        <v>229</v>
      </c>
      <c r="B1536" t="s">
        <v>229</v>
      </c>
      <c r="C1536" t="s">
        <v>229</v>
      </c>
      <c r="D1536" t="s">
        <v>229</v>
      </c>
      <c r="E1536" t="s">
        <v>229</v>
      </c>
    </row>
    <row r="1537" spans="1:5" x14ac:dyDescent="0.25">
      <c r="A1537" t="s">
        <v>229</v>
      </c>
      <c r="B1537" t="s">
        <v>229</v>
      </c>
      <c r="C1537" t="s">
        <v>229</v>
      </c>
      <c r="D1537" t="s">
        <v>229</v>
      </c>
      <c r="E1537" t="s">
        <v>229</v>
      </c>
    </row>
    <row r="1538" spans="1:5" x14ac:dyDescent="0.25">
      <c r="A1538" t="s">
        <v>229</v>
      </c>
      <c r="B1538" t="s">
        <v>229</v>
      </c>
      <c r="C1538" t="s">
        <v>229</v>
      </c>
      <c r="D1538" t="s">
        <v>229</v>
      </c>
      <c r="E1538" t="s">
        <v>229</v>
      </c>
    </row>
    <row r="1539" spans="1:5" x14ac:dyDescent="0.25">
      <c r="A1539" t="s">
        <v>229</v>
      </c>
      <c r="B1539" t="s">
        <v>229</v>
      </c>
      <c r="C1539" t="s">
        <v>229</v>
      </c>
      <c r="D1539" t="s">
        <v>229</v>
      </c>
      <c r="E1539" t="s">
        <v>229</v>
      </c>
    </row>
    <row r="1540" spans="1:5" x14ac:dyDescent="0.25">
      <c r="A1540" t="s">
        <v>229</v>
      </c>
      <c r="B1540" t="s">
        <v>229</v>
      </c>
      <c r="C1540" t="s">
        <v>229</v>
      </c>
      <c r="D1540" t="s">
        <v>229</v>
      </c>
      <c r="E1540" t="s">
        <v>229</v>
      </c>
    </row>
    <row r="1541" spans="1:5" x14ac:dyDescent="0.25">
      <c r="A1541" t="s">
        <v>229</v>
      </c>
      <c r="B1541" t="s">
        <v>229</v>
      </c>
      <c r="C1541" t="s">
        <v>229</v>
      </c>
      <c r="D1541" t="s">
        <v>229</v>
      </c>
      <c r="E1541" t="s">
        <v>229</v>
      </c>
    </row>
    <row r="1542" spans="1:5" x14ac:dyDescent="0.25">
      <c r="A1542" t="s">
        <v>229</v>
      </c>
      <c r="B1542" t="s">
        <v>229</v>
      </c>
      <c r="C1542" t="s">
        <v>229</v>
      </c>
      <c r="D1542" t="s">
        <v>229</v>
      </c>
      <c r="E1542" t="s">
        <v>229</v>
      </c>
    </row>
    <row r="1543" spans="1:5" x14ac:dyDescent="0.25">
      <c r="A1543" t="s">
        <v>229</v>
      </c>
      <c r="B1543" t="s">
        <v>229</v>
      </c>
      <c r="C1543" t="s">
        <v>229</v>
      </c>
      <c r="D1543" t="s">
        <v>229</v>
      </c>
      <c r="E1543" t="s">
        <v>229</v>
      </c>
    </row>
    <row r="1544" spans="1:5" x14ac:dyDescent="0.25">
      <c r="A1544" t="s">
        <v>229</v>
      </c>
      <c r="B1544" t="s">
        <v>229</v>
      </c>
      <c r="C1544" t="s">
        <v>229</v>
      </c>
      <c r="D1544" t="s">
        <v>229</v>
      </c>
      <c r="E1544" t="s">
        <v>229</v>
      </c>
    </row>
    <row r="1545" spans="1:5" x14ac:dyDescent="0.25">
      <c r="A1545" t="s">
        <v>229</v>
      </c>
      <c r="B1545" t="s">
        <v>229</v>
      </c>
      <c r="C1545" t="s">
        <v>229</v>
      </c>
      <c r="D1545" t="s">
        <v>229</v>
      </c>
      <c r="E1545" t="s">
        <v>229</v>
      </c>
    </row>
    <row r="1546" spans="1:5" x14ac:dyDescent="0.25">
      <c r="A1546" t="s">
        <v>229</v>
      </c>
      <c r="B1546" t="s">
        <v>229</v>
      </c>
      <c r="C1546" t="s">
        <v>229</v>
      </c>
      <c r="D1546" t="s">
        <v>229</v>
      </c>
      <c r="E1546" t="s">
        <v>229</v>
      </c>
    </row>
    <row r="1547" spans="1:5" x14ac:dyDescent="0.25">
      <c r="A1547" t="s">
        <v>229</v>
      </c>
      <c r="B1547" t="s">
        <v>229</v>
      </c>
      <c r="C1547" t="s">
        <v>229</v>
      </c>
      <c r="D1547" t="s">
        <v>229</v>
      </c>
      <c r="E1547" t="s">
        <v>229</v>
      </c>
    </row>
    <row r="1548" spans="1:5" x14ac:dyDescent="0.25">
      <c r="A1548" t="s">
        <v>229</v>
      </c>
      <c r="B1548" t="s">
        <v>229</v>
      </c>
      <c r="C1548" t="s">
        <v>229</v>
      </c>
      <c r="D1548" t="s">
        <v>229</v>
      </c>
      <c r="E1548" t="s">
        <v>229</v>
      </c>
    </row>
    <row r="1549" spans="1:5" x14ac:dyDescent="0.25">
      <c r="A1549" t="s">
        <v>229</v>
      </c>
      <c r="B1549" t="s">
        <v>229</v>
      </c>
      <c r="C1549" t="s">
        <v>229</v>
      </c>
      <c r="D1549" t="s">
        <v>229</v>
      </c>
      <c r="E1549" t="s">
        <v>229</v>
      </c>
    </row>
    <row r="1550" spans="1:5" x14ac:dyDescent="0.25">
      <c r="A1550" t="s">
        <v>229</v>
      </c>
      <c r="B1550" t="s">
        <v>229</v>
      </c>
      <c r="C1550" t="s">
        <v>229</v>
      </c>
      <c r="D1550" t="s">
        <v>229</v>
      </c>
      <c r="E1550" t="s">
        <v>229</v>
      </c>
    </row>
    <row r="1551" spans="1:5" x14ac:dyDescent="0.25">
      <c r="A1551" t="s">
        <v>229</v>
      </c>
      <c r="B1551" t="s">
        <v>229</v>
      </c>
      <c r="C1551" t="s">
        <v>229</v>
      </c>
      <c r="D1551" t="s">
        <v>229</v>
      </c>
      <c r="E1551" t="s">
        <v>229</v>
      </c>
    </row>
    <row r="1552" spans="1:5" x14ac:dyDescent="0.25">
      <c r="A1552" t="s">
        <v>229</v>
      </c>
      <c r="B1552" t="s">
        <v>229</v>
      </c>
      <c r="C1552" t="s">
        <v>229</v>
      </c>
      <c r="D1552" t="s">
        <v>229</v>
      </c>
      <c r="E1552" t="s">
        <v>229</v>
      </c>
    </row>
    <row r="1553" spans="1:5" x14ac:dyDescent="0.25">
      <c r="A1553" t="s">
        <v>229</v>
      </c>
      <c r="B1553" t="s">
        <v>229</v>
      </c>
      <c r="C1553" t="s">
        <v>229</v>
      </c>
      <c r="D1553" t="s">
        <v>229</v>
      </c>
      <c r="E1553" t="s">
        <v>229</v>
      </c>
    </row>
    <row r="1554" spans="1:5" x14ac:dyDescent="0.25">
      <c r="A1554" t="s">
        <v>229</v>
      </c>
      <c r="B1554" t="s">
        <v>229</v>
      </c>
      <c r="C1554" t="s">
        <v>229</v>
      </c>
      <c r="D1554" t="s">
        <v>229</v>
      </c>
      <c r="E1554" t="s">
        <v>229</v>
      </c>
    </row>
    <row r="1555" spans="1:5" x14ac:dyDescent="0.25">
      <c r="A1555" t="s">
        <v>229</v>
      </c>
      <c r="B1555" t="s">
        <v>229</v>
      </c>
      <c r="C1555" t="s">
        <v>229</v>
      </c>
      <c r="D1555" t="s">
        <v>229</v>
      </c>
      <c r="E1555" t="s">
        <v>229</v>
      </c>
    </row>
    <row r="1556" spans="1:5" x14ac:dyDescent="0.25">
      <c r="A1556" t="s">
        <v>229</v>
      </c>
      <c r="B1556" t="s">
        <v>229</v>
      </c>
      <c r="C1556" t="s">
        <v>229</v>
      </c>
      <c r="D1556" t="s">
        <v>229</v>
      </c>
      <c r="E1556" t="s">
        <v>229</v>
      </c>
    </row>
    <row r="1557" spans="1:5" x14ac:dyDescent="0.25">
      <c r="A1557" t="s">
        <v>229</v>
      </c>
      <c r="B1557" t="s">
        <v>229</v>
      </c>
      <c r="C1557" t="s">
        <v>229</v>
      </c>
      <c r="D1557" t="s">
        <v>229</v>
      </c>
      <c r="E1557" t="s">
        <v>229</v>
      </c>
    </row>
    <row r="1558" spans="1:5" x14ac:dyDescent="0.25">
      <c r="A1558" t="s">
        <v>229</v>
      </c>
      <c r="B1558" t="s">
        <v>229</v>
      </c>
      <c r="C1558" t="s">
        <v>229</v>
      </c>
      <c r="D1558" t="s">
        <v>229</v>
      </c>
      <c r="E1558" t="s">
        <v>229</v>
      </c>
    </row>
    <row r="1559" spans="1:5" x14ac:dyDescent="0.25">
      <c r="A1559" t="s">
        <v>229</v>
      </c>
      <c r="B1559" t="s">
        <v>229</v>
      </c>
      <c r="C1559" t="s">
        <v>229</v>
      </c>
      <c r="D1559" t="s">
        <v>229</v>
      </c>
      <c r="E1559" t="s">
        <v>229</v>
      </c>
    </row>
    <row r="1560" spans="1:5" x14ac:dyDescent="0.25">
      <c r="A1560" t="s">
        <v>229</v>
      </c>
      <c r="B1560" t="s">
        <v>229</v>
      </c>
      <c r="C1560" t="s">
        <v>229</v>
      </c>
      <c r="D1560" t="s">
        <v>229</v>
      </c>
      <c r="E1560" t="s">
        <v>229</v>
      </c>
    </row>
    <row r="1561" spans="1:5" x14ac:dyDescent="0.25">
      <c r="A1561" t="s">
        <v>229</v>
      </c>
      <c r="B1561" t="s">
        <v>229</v>
      </c>
      <c r="C1561" t="s">
        <v>229</v>
      </c>
      <c r="D1561" t="s">
        <v>229</v>
      </c>
      <c r="E1561" t="s">
        <v>229</v>
      </c>
    </row>
    <row r="1562" spans="1:5" x14ac:dyDescent="0.25">
      <c r="A1562" t="s">
        <v>229</v>
      </c>
      <c r="B1562" t="s">
        <v>229</v>
      </c>
      <c r="C1562" t="s">
        <v>229</v>
      </c>
      <c r="D1562" t="s">
        <v>229</v>
      </c>
      <c r="E1562" t="s">
        <v>229</v>
      </c>
    </row>
    <row r="1563" spans="1:5" x14ac:dyDescent="0.25">
      <c r="A1563" t="s">
        <v>229</v>
      </c>
      <c r="B1563" t="s">
        <v>229</v>
      </c>
      <c r="C1563" t="s">
        <v>229</v>
      </c>
      <c r="D1563" t="s">
        <v>229</v>
      </c>
      <c r="E1563" t="s">
        <v>229</v>
      </c>
    </row>
    <row r="1564" spans="1:5" x14ac:dyDescent="0.25">
      <c r="A1564" t="s">
        <v>229</v>
      </c>
      <c r="B1564" t="s">
        <v>229</v>
      </c>
      <c r="C1564" t="s">
        <v>229</v>
      </c>
      <c r="D1564" t="s">
        <v>229</v>
      </c>
      <c r="E1564" t="s">
        <v>229</v>
      </c>
    </row>
    <row r="1565" spans="1:5" x14ac:dyDescent="0.25">
      <c r="A1565" t="s">
        <v>229</v>
      </c>
      <c r="B1565" t="s">
        <v>229</v>
      </c>
      <c r="C1565" t="s">
        <v>229</v>
      </c>
      <c r="D1565" t="s">
        <v>229</v>
      </c>
      <c r="E1565" t="s">
        <v>229</v>
      </c>
    </row>
    <row r="1566" spans="1:5" x14ac:dyDescent="0.25">
      <c r="A1566" t="s">
        <v>229</v>
      </c>
      <c r="B1566" t="s">
        <v>229</v>
      </c>
      <c r="C1566" t="s">
        <v>229</v>
      </c>
      <c r="D1566" t="s">
        <v>229</v>
      </c>
      <c r="E1566" t="s">
        <v>229</v>
      </c>
    </row>
    <row r="1567" spans="1:5" x14ac:dyDescent="0.25">
      <c r="A1567" t="s">
        <v>229</v>
      </c>
      <c r="B1567" t="s">
        <v>229</v>
      </c>
      <c r="C1567" t="s">
        <v>229</v>
      </c>
      <c r="D1567" t="s">
        <v>229</v>
      </c>
      <c r="E1567" t="s">
        <v>229</v>
      </c>
    </row>
    <row r="1568" spans="1:5" x14ac:dyDescent="0.25">
      <c r="A1568" t="s">
        <v>229</v>
      </c>
      <c r="B1568" t="s">
        <v>229</v>
      </c>
      <c r="C1568" t="s">
        <v>229</v>
      </c>
      <c r="D1568" t="s">
        <v>229</v>
      </c>
      <c r="E1568" t="s">
        <v>229</v>
      </c>
    </row>
    <row r="1569" spans="1:5" x14ac:dyDescent="0.25">
      <c r="A1569" t="s">
        <v>229</v>
      </c>
      <c r="B1569" t="s">
        <v>229</v>
      </c>
      <c r="C1569" t="s">
        <v>229</v>
      </c>
      <c r="D1569" t="s">
        <v>229</v>
      </c>
      <c r="E1569" t="s">
        <v>229</v>
      </c>
    </row>
    <row r="1570" spans="1:5" x14ac:dyDescent="0.25">
      <c r="A1570" t="s">
        <v>229</v>
      </c>
      <c r="B1570" t="s">
        <v>229</v>
      </c>
      <c r="C1570" t="s">
        <v>229</v>
      </c>
      <c r="D1570" t="s">
        <v>229</v>
      </c>
      <c r="E1570" t="s">
        <v>229</v>
      </c>
    </row>
    <row r="1571" spans="1:5" x14ac:dyDescent="0.25">
      <c r="A1571" t="s">
        <v>229</v>
      </c>
      <c r="B1571" t="s">
        <v>229</v>
      </c>
      <c r="C1571" t="s">
        <v>229</v>
      </c>
      <c r="D1571" t="s">
        <v>229</v>
      </c>
      <c r="E1571" t="s">
        <v>229</v>
      </c>
    </row>
    <row r="1572" spans="1:5" x14ac:dyDescent="0.25">
      <c r="A1572" t="s">
        <v>229</v>
      </c>
      <c r="B1572" t="s">
        <v>229</v>
      </c>
      <c r="C1572" t="s">
        <v>229</v>
      </c>
      <c r="D1572" t="s">
        <v>229</v>
      </c>
      <c r="E1572" t="s">
        <v>229</v>
      </c>
    </row>
    <row r="1573" spans="1:5" x14ac:dyDescent="0.25">
      <c r="A1573" t="s">
        <v>229</v>
      </c>
      <c r="B1573" t="s">
        <v>229</v>
      </c>
      <c r="C1573" t="s">
        <v>229</v>
      </c>
      <c r="D1573" t="s">
        <v>229</v>
      </c>
      <c r="E1573" t="s">
        <v>229</v>
      </c>
    </row>
    <row r="1574" spans="1:5" x14ac:dyDescent="0.25">
      <c r="A1574" t="s">
        <v>229</v>
      </c>
      <c r="B1574" t="s">
        <v>229</v>
      </c>
      <c r="C1574" t="s">
        <v>229</v>
      </c>
      <c r="D1574" t="s">
        <v>229</v>
      </c>
      <c r="E1574" t="s">
        <v>229</v>
      </c>
    </row>
    <row r="1575" spans="1:5" x14ac:dyDescent="0.25">
      <c r="A1575" t="s">
        <v>229</v>
      </c>
      <c r="B1575" t="s">
        <v>229</v>
      </c>
      <c r="C1575" t="s">
        <v>229</v>
      </c>
      <c r="D1575" t="s">
        <v>229</v>
      </c>
      <c r="E1575" t="s">
        <v>229</v>
      </c>
    </row>
    <row r="1576" spans="1:5" x14ac:dyDescent="0.25">
      <c r="A1576" t="s">
        <v>229</v>
      </c>
      <c r="B1576" t="s">
        <v>229</v>
      </c>
      <c r="C1576" t="s">
        <v>229</v>
      </c>
      <c r="D1576" t="s">
        <v>229</v>
      </c>
      <c r="E1576" t="s">
        <v>229</v>
      </c>
    </row>
    <row r="1577" spans="1:5" x14ac:dyDescent="0.25">
      <c r="A1577" t="s">
        <v>229</v>
      </c>
      <c r="B1577" t="s">
        <v>229</v>
      </c>
      <c r="C1577" t="s">
        <v>229</v>
      </c>
      <c r="D1577" t="s">
        <v>229</v>
      </c>
      <c r="E1577" t="s">
        <v>229</v>
      </c>
    </row>
    <row r="1578" spans="1:5" x14ac:dyDescent="0.25">
      <c r="A1578" t="s">
        <v>229</v>
      </c>
      <c r="B1578" t="s">
        <v>229</v>
      </c>
      <c r="C1578" t="s">
        <v>229</v>
      </c>
      <c r="D1578" t="s">
        <v>229</v>
      </c>
      <c r="E1578" t="s">
        <v>229</v>
      </c>
    </row>
    <row r="1579" spans="1:5" x14ac:dyDescent="0.25">
      <c r="A1579" t="s">
        <v>229</v>
      </c>
      <c r="B1579" t="s">
        <v>229</v>
      </c>
      <c r="C1579" t="s">
        <v>229</v>
      </c>
      <c r="D1579" t="s">
        <v>229</v>
      </c>
      <c r="E1579" t="s">
        <v>229</v>
      </c>
    </row>
    <row r="1580" spans="1:5" x14ac:dyDescent="0.25">
      <c r="A1580" t="s">
        <v>229</v>
      </c>
      <c r="B1580" t="s">
        <v>229</v>
      </c>
      <c r="C1580" t="s">
        <v>229</v>
      </c>
      <c r="D1580" t="s">
        <v>229</v>
      </c>
      <c r="E1580" t="s">
        <v>229</v>
      </c>
    </row>
    <row r="1581" spans="1:5" x14ac:dyDescent="0.25">
      <c r="A1581" t="s">
        <v>229</v>
      </c>
      <c r="B1581" t="s">
        <v>229</v>
      </c>
      <c r="C1581" t="s">
        <v>229</v>
      </c>
      <c r="D1581" t="s">
        <v>229</v>
      </c>
      <c r="E1581" t="s">
        <v>229</v>
      </c>
    </row>
    <row r="1582" spans="1:5" x14ac:dyDescent="0.25">
      <c r="A1582" t="s">
        <v>229</v>
      </c>
      <c r="B1582" t="s">
        <v>229</v>
      </c>
      <c r="C1582" t="s">
        <v>229</v>
      </c>
      <c r="D1582" t="s">
        <v>229</v>
      </c>
      <c r="E1582" t="s">
        <v>229</v>
      </c>
    </row>
    <row r="1583" spans="1:5" x14ac:dyDescent="0.25">
      <c r="A1583" t="s">
        <v>229</v>
      </c>
      <c r="B1583" t="s">
        <v>229</v>
      </c>
      <c r="C1583" t="s">
        <v>229</v>
      </c>
      <c r="D1583" t="s">
        <v>229</v>
      </c>
      <c r="E1583" t="s">
        <v>229</v>
      </c>
    </row>
    <row r="1584" spans="1:5" x14ac:dyDescent="0.25">
      <c r="A1584" t="s">
        <v>229</v>
      </c>
      <c r="B1584" t="s">
        <v>229</v>
      </c>
      <c r="C1584" t="s">
        <v>229</v>
      </c>
      <c r="D1584" t="s">
        <v>229</v>
      </c>
      <c r="E1584" t="s">
        <v>229</v>
      </c>
    </row>
    <row r="1585" spans="1:5" x14ac:dyDescent="0.25">
      <c r="A1585" t="s">
        <v>229</v>
      </c>
      <c r="B1585" t="s">
        <v>229</v>
      </c>
      <c r="C1585" t="s">
        <v>229</v>
      </c>
      <c r="D1585" t="s">
        <v>229</v>
      </c>
      <c r="E1585" t="s">
        <v>229</v>
      </c>
    </row>
    <row r="1586" spans="1:5" x14ac:dyDescent="0.25">
      <c r="A1586" t="s">
        <v>229</v>
      </c>
      <c r="B1586" t="s">
        <v>229</v>
      </c>
      <c r="C1586" t="s">
        <v>229</v>
      </c>
      <c r="D1586" t="s">
        <v>229</v>
      </c>
      <c r="E1586" t="s">
        <v>229</v>
      </c>
    </row>
    <row r="1587" spans="1:5" x14ac:dyDescent="0.25">
      <c r="A1587" t="s">
        <v>229</v>
      </c>
      <c r="B1587" t="s">
        <v>229</v>
      </c>
      <c r="C1587" t="s">
        <v>229</v>
      </c>
      <c r="D1587" t="s">
        <v>229</v>
      </c>
      <c r="E1587" t="s">
        <v>229</v>
      </c>
    </row>
    <row r="1588" spans="1:5" x14ac:dyDescent="0.25">
      <c r="A1588" t="s">
        <v>229</v>
      </c>
      <c r="B1588" t="s">
        <v>229</v>
      </c>
      <c r="C1588" t="s">
        <v>229</v>
      </c>
      <c r="D1588" t="s">
        <v>229</v>
      </c>
      <c r="E1588" t="s">
        <v>229</v>
      </c>
    </row>
    <row r="1589" spans="1:5" x14ac:dyDescent="0.25">
      <c r="A1589" t="s">
        <v>229</v>
      </c>
      <c r="B1589" t="s">
        <v>229</v>
      </c>
      <c r="C1589" t="s">
        <v>229</v>
      </c>
      <c r="D1589" t="s">
        <v>229</v>
      </c>
      <c r="E1589" t="s">
        <v>229</v>
      </c>
    </row>
    <row r="1590" spans="1:5" x14ac:dyDescent="0.25">
      <c r="A1590" t="s">
        <v>229</v>
      </c>
      <c r="B1590" t="s">
        <v>229</v>
      </c>
      <c r="C1590" t="s">
        <v>229</v>
      </c>
      <c r="D1590" t="s">
        <v>229</v>
      </c>
      <c r="E1590" t="s">
        <v>229</v>
      </c>
    </row>
    <row r="1591" spans="1:5" x14ac:dyDescent="0.25">
      <c r="A1591" t="s">
        <v>229</v>
      </c>
      <c r="B1591" t="s">
        <v>229</v>
      </c>
      <c r="C1591" t="s">
        <v>229</v>
      </c>
      <c r="D1591" t="s">
        <v>229</v>
      </c>
      <c r="E1591" t="s">
        <v>229</v>
      </c>
    </row>
    <row r="1592" spans="1:5" x14ac:dyDescent="0.25">
      <c r="A1592" t="s">
        <v>229</v>
      </c>
      <c r="B1592" t="s">
        <v>229</v>
      </c>
      <c r="C1592" t="s">
        <v>229</v>
      </c>
      <c r="D1592" t="s">
        <v>229</v>
      </c>
      <c r="E1592" t="s">
        <v>229</v>
      </c>
    </row>
    <row r="1593" spans="1:5" x14ac:dyDescent="0.25">
      <c r="A1593" t="s">
        <v>229</v>
      </c>
      <c r="B1593" t="s">
        <v>229</v>
      </c>
      <c r="C1593" t="s">
        <v>229</v>
      </c>
      <c r="D1593" t="s">
        <v>229</v>
      </c>
      <c r="E1593" t="s">
        <v>229</v>
      </c>
    </row>
    <row r="1594" spans="1:5" x14ac:dyDescent="0.25">
      <c r="A1594" t="s">
        <v>229</v>
      </c>
      <c r="B1594" t="s">
        <v>229</v>
      </c>
      <c r="C1594" t="s">
        <v>229</v>
      </c>
      <c r="D1594" t="s">
        <v>229</v>
      </c>
      <c r="E1594" t="s">
        <v>229</v>
      </c>
    </row>
    <row r="1595" spans="1:5" x14ac:dyDescent="0.25">
      <c r="A1595" t="s">
        <v>229</v>
      </c>
      <c r="B1595" t="s">
        <v>229</v>
      </c>
      <c r="C1595" t="s">
        <v>229</v>
      </c>
      <c r="D1595" t="s">
        <v>229</v>
      </c>
      <c r="E1595" t="s">
        <v>229</v>
      </c>
    </row>
    <row r="1596" spans="1:5" x14ac:dyDescent="0.25">
      <c r="A1596" t="s">
        <v>229</v>
      </c>
      <c r="B1596" t="s">
        <v>229</v>
      </c>
      <c r="C1596" t="s">
        <v>229</v>
      </c>
      <c r="D1596" t="s">
        <v>229</v>
      </c>
      <c r="E1596" t="s">
        <v>229</v>
      </c>
    </row>
    <row r="1597" spans="1:5" x14ac:dyDescent="0.25">
      <c r="A1597" t="s">
        <v>229</v>
      </c>
      <c r="B1597" t="s">
        <v>229</v>
      </c>
      <c r="C1597" t="s">
        <v>229</v>
      </c>
      <c r="D1597" t="s">
        <v>229</v>
      </c>
      <c r="E1597" t="s">
        <v>229</v>
      </c>
    </row>
    <row r="1598" spans="1:5" x14ac:dyDescent="0.25">
      <c r="A1598" t="s">
        <v>229</v>
      </c>
      <c r="B1598" t="s">
        <v>229</v>
      </c>
      <c r="C1598" t="s">
        <v>229</v>
      </c>
      <c r="D1598" t="s">
        <v>229</v>
      </c>
      <c r="E1598" t="s">
        <v>229</v>
      </c>
    </row>
    <row r="1599" spans="1:5" x14ac:dyDescent="0.25">
      <c r="A1599" t="s">
        <v>229</v>
      </c>
      <c r="B1599" t="s">
        <v>229</v>
      </c>
      <c r="C1599" t="s">
        <v>229</v>
      </c>
      <c r="D1599" t="s">
        <v>229</v>
      </c>
      <c r="E1599" t="s">
        <v>229</v>
      </c>
    </row>
    <row r="1600" spans="1:5" x14ac:dyDescent="0.25">
      <c r="A1600" t="s">
        <v>229</v>
      </c>
      <c r="B1600" t="s">
        <v>229</v>
      </c>
      <c r="C1600" t="s">
        <v>229</v>
      </c>
      <c r="D1600" t="s">
        <v>229</v>
      </c>
      <c r="E1600" t="s">
        <v>229</v>
      </c>
    </row>
    <row r="1601" spans="1:5" x14ac:dyDescent="0.25">
      <c r="A1601" t="s">
        <v>229</v>
      </c>
      <c r="B1601" t="s">
        <v>229</v>
      </c>
      <c r="C1601" t="s">
        <v>229</v>
      </c>
      <c r="D1601" t="s">
        <v>229</v>
      </c>
      <c r="E1601" t="s">
        <v>229</v>
      </c>
    </row>
    <row r="1602" spans="1:5" x14ac:dyDescent="0.25">
      <c r="A1602" t="s">
        <v>229</v>
      </c>
      <c r="B1602" t="s">
        <v>229</v>
      </c>
      <c r="C1602" t="s">
        <v>229</v>
      </c>
      <c r="D1602" t="s">
        <v>229</v>
      </c>
      <c r="E1602" t="s">
        <v>229</v>
      </c>
    </row>
    <row r="1603" spans="1:5" x14ac:dyDescent="0.25">
      <c r="A1603" t="s">
        <v>229</v>
      </c>
      <c r="B1603" t="s">
        <v>229</v>
      </c>
      <c r="C1603" t="s">
        <v>229</v>
      </c>
      <c r="D1603" t="s">
        <v>229</v>
      </c>
      <c r="E1603" t="s">
        <v>229</v>
      </c>
    </row>
    <row r="1604" spans="1:5" x14ac:dyDescent="0.25">
      <c r="A1604" t="s">
        <v>229</v>
      </c>
      <c r="B1604" t="s">
        <v>229</v>
      </c>
      <c r="C1604" t="s">
        <v>229</v>
      </c>
      <c r="D1604" t="s">
        <v>229</v>
      </c>
      <c r="E1604" t="s">
        <v>229</v>
      </c>
    </row>
    <row r="1605" spans="1:5" x14ac:dyDescent="0.25">
      <c r="A1605" t="s">
        <v>229</v>
      </c>
      <c r="B1605" t="s">
        <v>229</v>
      </c>
      <c r="C1605" t="s">
        <v>229</v>
      </c>
      <c r="D1605" t="s">
        <v>229</v>
      </c>
      <c r="E1605" t="s">
        <v>229</v>
      </c>
    </row>
    <row r="1606" spans="1:5" x14ac:dyDescent="0.25">
      <c r="A1606" t="s">
        <v>229</v>
      </c>
      <c r="B1606" t="s">
        <v>229</v>
      </c>
      <c r="C1606" t="s">
        <v>229</v>
      </c>
      <c r="D1606" t="s">
        <v>229</v>
      </c>
      <c r="E1606" t="s">
        <v>229</v>
      </c>
    </row>
    <row r="1607" spans="1:5" x14ac:dyDescent="0.25">
      <c r="A1607" t="s">
        <v>229</v>
      </c>
      <c r="B1607" t="s">
        <v>229</v>
      </c>
      <c r="C1607" t="s">
        <v>229</v>
      </c>
      <c r="D1607" t="s">
        <v>229</v>
      </c>
      <c r="E1607" t="s">
        <v>229</v>
      </c>
    </row>
    <row r="1608" spans="1:5" x14ac:dyDescent="0.25">
      <c r="A1608" t="s">
        <v>229</v>
      </c>
      <c r="B1608" t="s">
        <v>229</v>
      </c>
      <c r="C1608" t="s">
        <v>229</v>
      </c>
      <c r="D1608" t="s">
        <v>229</v>
      </c>
      <c r="E1608" t="s">
        <v>229</v>
      </c>
    </row>
    <row r="1609" spans="1:5" x14ac:dyDescent="0.25">
      <c r="A1609" t="s">
        <v>229</v>
      </c>
      <c r="B1609" t="s">
        <v>229</v>
      </c>
      <c r="C1609" t="s">
        <v>229</v>
      </c>
      <c r="D1609" t="s">
        <v>229</v>
      </c>
      <c r="E1609" t="s">
        <v>229</v>
      </c>
    </row>
    <row r="1610" spans="1:5" x14ac:dyDescent="0.25">
      <c r="A1610" t="s">
        <v>229</v>
      </c>
      <c r="B1610" t="s">
        <v>229</v>
      </c>
      <c r="C1610" t="s">
        <v>229</v>
      </c>
      <c r="D1610" t="s">
        <v>229</v>
      </c>
      <c r="E1610" t="s">
        <v>229</v>
      </c>
    </row>
    <row r="1611" spans="1:5" x14ac:dyDescent="0.25">
      <c r="A1611" t="s">
        <v>229</v>
      </c>
      <c r="B1611" t="s">
        <v>229</v>
      </c>
      <c r="C1611" t="s">
        <v>229</v>
      </c>
      <c r="D1611" t="s">
        <v>229</v>
      </c>
      <c r="E1611" t="s">
        <v>229</v>
      </c>
    </row>
    <row r="1612" spans="1:5" x14ac:dyDescent="0.25">
      <c r="A1612" t="s">
        <v>229</v>
      </c>
      <c r="B1612" t="s">
        <v>229</v>
      </c>
      <c r="C1612" t="s">
        <v>229</v>
      </c>
      <c r="D1612" t="s">
        <v>229</v>
      </c>
      <c r="E1612" t="s">
        <v>229</v>
      </c>
    </row>
    <row r="1613" spans="1:5" x14ac:dyDescent="0.25">
      <c r="A1613" t="s">
        <v>229</v>
      </c>
      <c r="B1613" t="s">
        <v>229</v>
      </c>
      <c r="C1613" t="s">
        <v>229</v>
      </c>
      <c r="D1613" t="s">
        <v>229</v>
      </c>
      <c r="E1613" t="s">
        <v>229</v>
      </c>
    </row>
    <row r="1614" spans="1:5" x14ac:dyDescent="0.25">
      <c r="A1614" t="s">
        <v>229</v>
      </c>
      <c r="B1614" t="s">
        <v>229</v>
      </c>
      <c r="C1614" t="s">
        <v>229</v>
      </c>
      <c r="D1614" t="s">
        <v>229</v>
      </c>
      <c r="E1614" t="s">
        <v>229</v>
      </c>
    </row>
    <row r="1615" spans="1:5" x14ac:dyDescent="0.25">
      <c r="A1615" t="s">
        <v>229</v>
      </c>
      <c r="B1615" t="s">
        <v>229</v>
      </c>
      <c r="C1615" t="s">
        <v>229</v>
      </c>
      <c r="D1615" t="s">
        <v>229</v>
      </c>
      <c r="E1615" t="s">
        <v>229</v>
      </c>
    </row>
    <row r="1616" spans="1:5" x14ac:dyDescent="0.25">
      <c r="A1616" t="s">
        <v>229</v>
      </c>
      <c r="B1616" t="s">
        <v>229</v>
      </c>
      <c r="C1616" t="s">
        <v>229</v>
      </c>
      <c r="D1616" t="s">
        <v>229</v>
      </c>
      <c r="E1616" t="s">
        <v>229</v>
      </c>
    </row>
    <row r="1617" spans="1:5" x14ac:dyDescent="0.25">
      <c r="A1617" t="s">
        <v>229</v>
      </c>
      <c r="B1617" t="s">
        <v>229</v>
      </c>
      <c r="C1617" t="s">
        <v>229</v>
      </c>
      <c r="D1617" t="s">
        <v>229</v>
      </c>
      <c r="E1617" t="s">
        <v>229</v>
      </c>
    </row>
    <row r="1618" spans="1:5" x14ac:dyDescent="0.25">
      <c r="A1618" t="s">
        <v>229</v>
      </c>
      <c r="B1618" t="s">
        <v>229</v>
      </c>
      <c r="C1618" t="s">
        <v>229</v>
      </c>
      <c r="D1618" t="s">
        <v>229</v>
      </c>
      <c r="E1618" t="s">
        <v>229</v>
      </c>
    </row>
    <row r="1619" spans="1:5" x14ac:dyDescent="0.25">
      <c r="A1619" t="s">
        <v>229</v>
      </c>
      <c r="B1619" t="s">
        <v>229</v>
      </c>
      <c r="C1619" t="s">
        <v>229</v>
      </c>
      <c r="D1619" t="s">
        <v>229</v>
      </c>
      <c r="E1619" t="s">
        <v>229</v>
      </c>
    </row>
    <row r="1620" spans="1:5" x14ac:dyDescent="0.25">
      <c r="A1620" t="s">
        <v>229</v>
      </c>
      <c r="B1620" t="s">
        <v>229</v>
      </c>
      <c r="C1620" t="s">
        <v>229</v>
      </c>
      <c r="D1620" t="s">
        <v>229</v>
      </c>
      <c r="E1620" t="s">
        <v>229</v>
      </c>
    </row>
    <row r="1621" spans="1:5" x14ac:dyDescent="0.25">
      <c r="A1621" t="s">
        <v>229</v>
      </c>
      <c r="B1621" t="s">
        <v>229</v>
      </c>
      <c r="C1621" t="s">
        <v>229</v>
      </c>
      <c r="D1621" t="s">
        <v>229</v>
      </c>
      <c r="E1621" t="s">
        <v>229</v>
      </c>
    </row>
    <row r="1622" spans="1:5" x14ac:dyDescent="0.25">
      <c r="A1622" t="s">
        <v>229</v>
      </c>
      <c r="B1622" t="s">
        <v>229</v>
      </c>
      <c r="C1622" t="s">
        <v>229</v>
      </c>
      <c r="D1622" t="s">
        <v>229</v>
      </c>
      <c r="E1622" t="s">
        <v>229</v>
      </c>
    </row>
    <row r="1623" spans="1:5" x14ac:dyDescent="0.25">
      <c r="A1623" t="s">
        <v>229</v>
      </c>
      <c r="B1623" t="s">
        <v>229</v>
      </c>
      <c r="C1623" t="s">
        <v>229</v>
      </c>
      <c r="D1623" t="s">
        <v>229</v>
      </c>
      <c r="E1623" t="s">
        <v>229</v>
      </c>
    </row>
    <row r="1624" spans="1:5" x14ac:dyDescent="0.25">
      <c r="A1624" t="s">
        <v>229</v>
      </c>
      <c r="B1624" t="s">
        <v>229</v>
      </c>
      <c r="C1624" t="s">
        <v>229</v>
      </c>
      <c r="D1624" t="s">
        <v>229</v>
      </c>
      <c r="E1624" t="s">
        <v>229</v>
      </c>
    </row>
    <row r="1625" spans="1:5" x14ac:dyDescent="0.25">
      <c r="A1625" t="s">
        <v>229</v>
      </c>
      <c r="B1625" t="s">
        <v>229</v>
      </c>
      <c r="C1625" t="s">
        <v>229</v>
      </c>
      <c r="D1625" t="s">
        <v>229</v>
      </c>
      <c r="E1625" t="s">
        <v>229</v>
      </c>
    </row>
    <row r="1626" spans="1:5" x14ac:dyDescent="0.25">
      <c r="A1626" t="s">
        <v>229</v>
      </c>
      <c r="B1626" t="s">
        <v>229</v>
      </c>
      <c r="C1626" t="s">
        <v>229</v>
      </c>
      <c r="D1626" t="s">
        <v>229</v>
      </c>
      <c r="E1626" t="s">
        <v>229</v>
      </c>
    </row>
    <row r="1627" spans="1:5" x14ac:dyDescent="0.25">
      <c r="A1627" t="s">
        <v>229</v>
      </c>
      <c r="B1627" t="s">
        <v>229</v>
      </c>
      <c r="C1627" t="s">
        <v>229</v>
      </c>
      <c r="D1627" t="s">
        <v>229</v>
      </c>
      <c r="E1627" t="s">
        <v>229</v>
      </c>
    </row>
    <row r="1628" spans="1:5" x14ac:dyDescent="0.25">
      <c r="A1628" t="s">
        <v>229</v>
      </c>
      <c r="B1628" t="s">
        <v>229</v>
      </c>
      <c r="C1628" t="s">
        <v>229</v>
      </c>
      <c r="D1628" t="s">
        <v>229</v>
      </c>
      <c r="E1628" t="s">
        <v>229</v>
      </c>
    </row>
    <row r="1629" spans="1:5" x14ac:dyDescent="0.25">
      <c r="A1629" t="s">
        <v>229</v>
      </c>
      <c r="B1629" t="s">
        <v>229</v>
      </c>
      <c r="C1629" t="s">
        <v>229</v>
      </c>
      <c r="D1629" t="s">
        <v>229</v>
      </c>
      <c r="E1629" t="s">
        <v>229</v>
      </c>
    </row>
    <row r="1630" spans="1:5" x14ac:dyDescent="0.25">
      <c r="A1630" t="s">
        <v>229</v>
      </c>
      <c r="B1630" t="s">
        <v>229</v>
      </c>
      <c r="C1630" t="s">
        <v>229</v>
      </c>
      <c r="D1630" t="s">
        <v>229</v>
      </c>
      <c r="E1630" t="s">
        <v>229</v>
      </c>
    </row>
    <row r="1631" spans="1:5" x14ac:dyDescent="0.25">
      <c r="A1631" t="s">
        <v>229</v>
      </c>
      <c r="B1631" t="s">
        <v>229</v>
      </c>
      <c r="C1631" t="s">
        <v>229</v>
      </c>
      <c r="D1631" t="s">
        <v>229</v>
      </c>
      <c r="E1631" t="s">
        <v>229</v>
      </c>
    </row>
    <row r="1632" spans="1:5" x14ac:dyDescent="0.25">
      <c r="A1632" t="s">
        <v>229</v>
      </c>
      <c r="B1632" t="s">
        <v>229</v>
      </c>
      <c r="C1632" t="s">
        <v>229</v>
      </c>
      <c r="D1632" t="s">
        <v>229</v>
      </c>
      <c r="E1632" t="s">
        <v>229</v>
      </c>
    </row>
    <row r="1633" spans="1:5" x14ac:dyDescent="0.25">
      <c r="A1633" t="s">
        <v>229</v>
      </c>
      <c r="B1633" t="s">
        <v>229</v>
      </c>
      <c r="C1633" t="s">
        <v>229</v>
      </c>
      <c r="D1633" t="s">
        <v>229</v>
      </c>
      <c r="E1633" t="s">
        <v>229</v>
      </c>
    </row>
    <row r="1634" spans="1:5" x14ac:dyDescent="0.25">
      <c r="A1634" t="s">
        <v>229</v>
      </c>
      <c r="B1634" t="s">
        <v>229</v>
      </c>
      <c r="C1634" t="s">
        <v>229</v>
      </c>
      <c r="D1634" t="s">
        <v>229</v>
      </c>
      <c r="E1634" t="s">
        <v>229</v>
      </c>
    </row>
    <row r="1635" spans="1:5" x14ac:dyDescent="0.25">
      <c r="A1635" t="s">
        <v>229</v>
      </c>
      <c r="B1635" t="s">
        <v>229</v>
      </c>
      <c r="C1635" t="s">
        <v>229</v>
      </c>
      <c r="D1635" t="s">
        <v>229</v>
      </c>
      <c r="E1635" t="s">
        <v>229</v>
      </c>
    </row>
    <row r="1636" spans="1:5" x14ac:dyDescent="0.25">
      <c r="A1636" t="s">
        <v>229</v>
      </c>
      <c r="B1636" t="s">
        <v>229</v>
      </c>
      <c r="C1636" t="s">
        <v>229</v>
      </c>
      <c r="D1636" t="s">
        <v>229</v>
      </c>
      <c r="E1636" t="s">
        <v>229</v>
      </c>
    </row>
    <row r="1637" spans="1:5" x14ac:dyDescent="0.25">
      <c r="A1637" t="s">
        <v>229</v>
      </c>
      <c r="B1637" t="s">
        <v>229</v>
      </c>
      <c r="C1637" t="s">
        <v>229</v>
      </c>
      <c r="D1637" t="s">
        <v>229</v>
      </c>
      <c r="E1637" t="s">
        <v>229</v>
      </c>
    </row>
    <row r="1638" spans="1:5" x14ac:dyDescent="0.25">
      <c r="A1638" t="s">
        <v>229</v>
      </c>
      <c r="B1638" t="s">
        <v>229</v>
      </c>
      <c r="C1638" t="s">
        <v>229</v>
      </c>
      <c r="D1638" t="s">
        <v>229</v>
      </c>
      <c r="E1638" t="s">
        <v>229</v>
      </c>
    </row>
    <row r="1639" spans="1:5" x14ac:dyDescent="0.25">
      <c r="A1639" t="s">
        <v>229</v>
      </c>
      <c r="B1639" t="s">
        <v>229</v>
      </c>
      <c r="C1639" t="s">
        <v>229</v>
      </c>
      <c r="D1639" t="s">
        <v>229</v>
      </c>
      <c r="E1639" t="s">
        <v>229</v>
      </c>
    </row>
    <row r="1640" spans="1:5" x14ac:dyDescent="0.25">
      <c r="A1640" t="s">
        <v>229</v>
      </c>
      <c r="B1640" t="s">
        <v>229</v>
      </c>
      <c r="C1640" t="s">
        <v>229</v>
      </c>
      <c r="D1640" t="s">
        <v>229</v>
      </c>
      <c r="E1640" t="s">
        <v>229</v>
      </c>
    </row>
    <row r="1641" spans="1:5" x14ac:dyDescent="0.25">
      <c r="A1641" t="s">
        <v>229</v>
      </c>
      <c r="B1641" t="s">
        <v>229</v>
      </c>
      <c r="C1641" t="s">
        <v>229</v>
      </c>
      <c r="D1641" t="s">
        <v>229</v>
      </c>
      <c r="E1641" t="s">
        <v>229</v>
      </c>
    </row>
    <row r="1642" spans="1:5" x14ac:dyDescent="0.25">
      <c r="A1642" t="s">
        <v>229</v>
      </c>
      <c r="B1642" t="s">
        <v>229</v>
      </c>
      <c r="C1642" t="s">
        <v>229</v>
      </c>
      <c r="D1642" t="s">
        <v>229</v>
      </c>
      <c r="E1642" t="s">
        <v>229</v>
      </c>
    </row>
    <row r="1643" spans="1:5" x14ac:dyDescent="0.25">
      <c r="A1643" t="s">
        <v>229</v>
      </c>
      <c r="B1643" t="s">
        <v>229</v>
      </c>
      <c r="C1643" t="s">
        <v>229</v>
      </c>
      <c r="D1643" t="s">
        <v>229</v>
      </c>
      <c r="E1643" t="s">
        <v>229</v>
      </c>
    </row>
    <row r="1644" spans="1:5" x14ac:dyDescent="0.25">
      <c r="A1644" t="s">
        <v>229</v>
      </c>
      <c r="B1644" t="s">
        <v>229</v>
      </c>
      <c r="C1644" t="s">
        <v>229</v>
      </c>
      <c r="D1644" t="s">
        <v>229</v>
      </c>
      <c r="E1644" t="s">
        <v>229</v>
      </c>
    </row>
    <row r="1645" spans="1:5" x14ac:dyDescent="0.25">
      <c r="A1645" t="s">
        <v>229</v>
      </c>
      <c r="B1645" t="s">
        <v>229</v>
      </c>
      <c r="C1645" t="s">
        <v>229</v>
      </c>
      <c r="D1645" t="s">
        <v>229</v>
      </c>
      <c r="E1645" t="s">
        <v>229</v>
      </c>
    </row>
    <row r="1646" spans="1:5" x14ac:dyDescent="0.25">
      <c r="A1646" t="s">
        <v>229</v>
      </c>
      <c r="B1646" t="s">
        <v>229</v>
      </c>
      <c r="C1646" t="s">
        <v>229</v>
      </c>
      <c r="D1646" t="s">
        <v>229</v>
      </c>
      <c r="E1646" t="s">
        <v>229</v>
      </c>
    </row>
    <row r="1647" spans="1:5" x14ac:dyDescent="0.25">
      <c r="A1647" t="s">
        <v>229</v>
      </c>
      <c r="B1647" t="s">
        <v>229</v>
      </c>
      <c r="C1647" t="s">
        <v>229</v>
      </c>
      <c r="D1647" t="s">
        <v>229</v>
      </c>
      <c r="E1647" t="s">
        <v>229</v>
      </c>
    </row>
    <row r="1648" spans="1:5" x14ac:dyDescent="0.25">
      <c r="A1648" t="s">
        <v>229</v>
      </c>
      <c r="B1648" t="s">
        <v>229</v>
      </c>
      <c r="C1648" t="s">
        <v>229</v>
      </c>
      <c r="D1648" t="s">
        <v>229</v>
      </c>
      <c r="E1648" t="s">
        <v>229</v>
      </c>
    </row>
    <row r="1649" spans="1:5" x14ac:dyDescent="0.25">
      <c r="A1649" t="s">
        <v>229</v>
      </c>
      <c r="B1649" t="s">
        <v>229</v>
      </c>
      <c r="C1649" t="s">
        <v>229</v>
      </c>
      <c r="D1649" t="s">
        <v>229</v>
      </c>
      <c r="E1649" t="s">
        <v>229</v>
      </c>
    </row>
    <row r="1650" spans="1:5" x14ac:dyDescent="0.25">
      <c r="A1650" t="s">
        <v>229</v>
      </c>
      <c r="B1650" t="s">
        <v>229</v>
      </c>
      <c r="C1650" t="s">
        <v>229</v>
      </c>
      <c r="D1650" t="s">
        <v>229</v>
      </c>
      <c r="E1650" t="s">
        <v>229</v>
      </c>
    </row>
    <row r="1651" spans="1:5" x14ac:dyDescent="0.25">
      <c r="A1651" t="s">
        <v>229</v>
      </c>
      <c r="B1651" t="s">
        <v>229</v>
      </c>
      <c r="C1651" t="s">
        <v>229</v>
      </c>
      <c r="D1651" t="s">
        <v>229</v>
      </c>
      <c r="E1651" t="s">
        <v>229</v>
      </c>
    </row>
    <row r="1652" spans="1:5" x14ac:dyDescent="0.25">
      <c r="A1652" t="s">
        <v>229</v>
      </c>
      <c r="B1652" t="s">
        <v>229</v>
      </c>
      <c r="C1652" t="s">
        <v>229</v>
      </c>
      <c r="D1652" t="s">
        <v>229</v>
      </c>
      <c r="E1652" t="s">
        <v>229</v>
      </c>
    </row>
    <row r="1653" spans="1:5" x14ac:dyDescent="0.25">
      <c r="A1653" t="s">
        <v>229</v>
      </c>
      <c r="B1653" t="s">
        <v>229</v>
      </c>
      <c r="C1653" t="s">
        <v>229</v>
      </c>
      <c r="D1653" t="s">
        <v>229</v>
      </c>
      <c r="E1653" t="s">
        <v>229</v>
      </c>
    </row>
    <row r="1654" spans="1:5" x14ac:dyDescent="0.25">
      <c r="A1654" t="s">
        <v>229</v>
      </c>
      <c r="B1654" t="s">
        <v>229</v>
      </c>
      <c r="C1654" t="s">
        <v>229</v>
      </c>
      <c r="D1654" t="s">
        <v>229</v>
      </c>
      <c r="E1654" t="s">
        <v>229</v>
      </c>
    </row>
    <row r="1655" spans="1:5" x14ac:dyDescent="0.25">
      <c r="A1655" t="s">
        <v>229</v>
      </c>
      <c r="B1655" t="s">
        <v>229</v>
      </c>
      <c r="C1655" t="s">
        <v>229</v>
      </c>
      <c r="D1655" t="s">
        <v>229</v>
      </c>
      <c r="E1655" t="s">
        <v>229</v>
      </c>
    </row>
    <row r="1656" spans="1:5" x14ac:dyDescent="0.25">
      <c r="A1656" t="s">
        <v>229</v>
      </c>
      <c r="B1656" t="s">
        <v>229</v>
      </c>
      <c r="C1656" t="s">
        <v>229</v>
      </c>
      <c r="D1656" t="s">
        <v>229</v>
      </c>
      <c r="E1656" t="s">
        <v>229</v>
      </c>
    </row>
    <row r="1657" spans="1:5" x14ac:dyDescent="0.25">
      <c r="A1657" t="s">
        <v>229</v>
      </c>
      <c r="B1657" t="s">
        <v>229</v>
      </c>
      <c r="C1657" t="s">
        <v>229</v>
      </c>
      <c r="D1657" t="s">
        <v>229</v>
      </c>
      <c r="E1657" t="s">
        <v>229</v>
      </c>
    </row>
    <row r="1658" spans="1:5" x14ac:dyDescent="0.25">
      <c r="A1658" t="s">
        <v>229</v>
      </c>
      <c r="B1658" t="s">
        <v>229</v>
      </c>
      <c r="C1658" t="s">
        <v>229</v>
      </c>
      <c r="D1658" t="s">
        <v>229</v>
      </c>
      <c r="E1658" t="s">
        <v>229</v>
      </c>
    </row>
    <row r="1659" spans="1:5" x14ac:dyDescent="0.25">
      <c r="A1659" t="s">
        <v>229</v>
      </c>
      <c r="B1659" t="s">
        <v>229</v>
      </c>
      <c r="C1659" t="s">
        <v>229</v>
      </c>
      <c r="D1659" t="s">
        <v>229</v>
      </c>
      <c r="E1659" t="s">
        <v>229</v>
      </c>
    </row>
    <row r="1660" spans="1:5" x14ac:dyDescent="0.25">
      <c r="A1660" t="s">
        <v>229</v>
      </c>
      <c r="B1660" t="s">
        <v>229</v>
      </c>
      <c r="C1660" t="s">
        <v>229</v>
      </c>
      <c r="D1660" t="s">
        <v>229</v>
      </c>
      <c r="E1660" t="s">
        <v>229</v>
      </c>
    </row>
    <row r="1661" spans="1:5" x14ac:dyDescent="0.25">
      <c r="A1661" t="s">
        <v>229</v>
      </c>
      <c r="B1661" t="s">
        <v>229</v>
      </c>
      <c r="C1661" t="s">
        <v>229</v>
      </c>
      <c r="D1661" t="s">
        <v>229</v>
      </c>
      <c r="E1661" t="s">
        <v>229</v>
      </c>
    </row>
    <row r="1662" spans="1:5" x14ac:dyDescent="0.25">
      <c r="A1662" t="s">
        <v>229</v>
      </c>
      <c r="B1662" t="s">
        <v>229</v>
      </c>
      <c r="C1662" t="s">
        <v>229</v>
      </c>
      <c r="D1662" t="s">
        <v>229</v>
      </c>
      <c r="E1662" t="s">
        <v>229</v>
      </c>
    </row>
    <row r="1663" spans="1:5" x14ac:dyDescent="0.25">
      <c r="A1663" t="s">
        <v>229</v>
      </c>
      <c r="B1663" t="s">
        <v>229</v>
      </c>
      <c r="C1663" t="s">
        <v>229</v>
      </c>
      <c r="D1663" t="s">
        <v>229</v>
      </c>
      <c r="E1663" t="s">
        <v>229</v>
      </c>
    </row>
    <row r="1664" spans="1:5" x14ac:dyDescent="0.25">
      <c r="A1664" t="s">
        <v>229</v>
      </c>
      <c r="B1664" t="s">
        <v>229</v>
      </c>
      <c r="C1664" t="s">
        <v>229</v>
      </c>
      <c r="D1664" t="s">
        <v>229</v>
      </c>
      <c r="E1664" t="s">
        <v>229</v>
      </c>
    </row>
    <row r="1665" spans="1:5" x14ac:dyDescent="0.25">
      <c r="A1665" t="s">
        <v>229</v>
      </c>
      <c r="B1665" t="s">
        <v>229</v>
      </c>
      <c r="C1665" t="s">
        <v>229</v>
      </c>
      <c r="D1665" t="s">
        <v>229</v>
      </c>
      <c r="E1665" t="s">
        <v>229</v>
      </c>
    </row>
    <row r="1666" spans="1:5" x14ac:dyDescent="0.25">
      <c r="A1666" t="s">
        <v>229</v>
      </c>
      <c r="B1666" t="s">
        <v>229</v>
      </c>
      <c r="C1666" t="s">
        <v>229</v>
      </c>
      <c r="D1666" t="s">
        <v>229</v>
      </c>
      <c r="E1666" t="s">
        <v>229</v>
      </c>
    </row>
    <row r="1667" spans="1:5" x14ac:dyDescent="0.25">
      <c r="A1667" t="s">
        <v>229</v>
      </c>
      <c r="B1667" t="s">
        <v>229</v>
      </c>
      <c r="C1667" t="s">
        <v>229</v>
      </c>
      <c r="D1667" t="s">
        <v>229</v>
      </c>
      <c r="E1667" t="s">
        <v>229</v>
      </c>
    </row>
    <row r="1668" spans="1:5" x14ac:dyDescent="0.25">
      <c r="A1668" t="s">
        <v>229</v>
      </c>
      <c r="B1668" t="s">
        <v>229</v>
      </c>
      <c r="C1668" t="s">
        <v>229</v>
      </c>
      <c r="D1668" t="s">
        <v>229</v>
      </c>
      <c r="E1668" t="s">
        <v>229</v>
      </c>
    </row>
    <row r="1669" spans="1:5" x14ac:dyDescent="0.25">
      <c r="A1669" t="s">
        <v>229</v>
      </c>
      <c r="B1669" t="s">
        <v>229</v>
      </c>
      <c r="C1669" t="s">
        <v>229</v>
      </c>
      <c r="D1669" t="s">
        <v>229</v>
      </c>
      <c r="E1669" t="s">
        <v>229</v>
      </c>
    </row>
    <row r="1670" spans="1:5" x14ac:dyDescent="0.25">
      <c r="A1670" t="s">
        <v>229</v>
      </c>
      <c r="B1670" t="s">
        <v>229</v>
      </c>
      <c r="C1670" t="s">
        <v>229</v>
      </c>
      <c r="D1670" t="s">
        <v>229</v>
      </c>
      <c r="E1670" t="s">
        <v>229</v>
      </c>
    </row>
    <row r="1671" spans="1:5" x14ac:dyDescent="0.25">
      <c r="A1671" t="s">
        <v>229</v>
      </c>
      <c r="B1671" t="s">
        <v>229</v>
      </c>
      <c r="C1671" t="s">
        <v>229</v>
      </c>
      <c r="D1671" t="s">
        <v>229</v>
      </c>
      <c r="E1671" t="s">
        <v>229</v>
      </c>
    </row>
    <row r="1672" spans="1:5" x14ac:dyDescent="0.25">
      <c r="A1672" t="s">
        <v>229</v>
      </c>
      <c r="B1672" t="s">
        <v>229</v>
      </c>
      <c r="C1672" t="s">
        <v>229</v>
      </c>
      <c r="D1672" t="s">
        <v>229</v>
      </c>
      <c r="E1672" t="s">
        <v>229</v>
      </c>
    </row>
    <row r="1673" spans="1:5" x14ac:dyDescent="0.25">
      <c r="A1673" t="s">
        <v>229</v>
      </c>
      <c r="B1673" t="s">
        <v>229</v>
      </c>
      <c r="C1673" t="s">
        <v>229</v>
      </c>
      <c r="D1673" t="s">
        <v>229</v>
      </c>
      <c r="E1673" t="s">
        <v>229</v>
      </c>
    </row>
    <row r="1674" spans="1:5" x14ac:dyDescent="0.25">
      <c r="A1674" t="s">
        <v>229</v>
      </c>
      <c r="B1674" t="s">
        <v>229</v>
      </c>
      <c r="C1674" t="s">
        <v>229</v>
      </c>
      <c r="D1674" t="s">
        <v>229</v>
      </c>
      <c r="E1674" t="s">
        <v>229</v>
      </c>
    </row>
    <row r="1675" spans="1:5" x14ac:dyDescent="0.25">
      <c r="A1675" t="s">
        <v>229</v>
      </c>
      <c r="B1675" t="s">
        <v>229</v>
      </c>
      <c r="C1675" t="s">
        <v>229</v>
      </c>
      <c r="D1675" t="s">
        <v>229</v>
      </c>
      <c r="E1675" t="s">
        <v>229</v>
      </c>
    </row>
    <row r="1676" spans="1:5" x14ac:dyDescent="0.25">
      <c r="A1676" t="s">
        <v>229</v>
      </c>
      <c r="B1676" t="s">
        <v>229</v>
      </c>
      <c r="C1676" t="s">
        <v>229</v>
      </c>
      <c r="D1676" t="s">
        <v>229</v>
      </c>
      <c r="E1676" t="s">
        <v>229</v>
      </c>
    </row>
    <row r="1677" spans="1:5" x14ac:dyDescent="0.25">
      <c r="A1677" t="s">
        <v>229</v>
      </c>
      <c r="B1677" t="s">
        <v>229</v>
      </c>
      <c r="C1677" t="s">
        <v>229</v>
      </c>
      <c r="D1677" t="s">
        <v>229</v>
      </c>
      <c r="E1677" t="s">
        <v>229</v>
      </c>
    </row>
    <row r="1678" spans="1:5" x14ac:dyDescent="0.25">
      <c r="A1678" t="s">
        <v>229</v>
      </c>
      <c r="B1678" t="s">
        <v>229</v>
      </c>
      <c r="C1678" t="s">
        <v>229</v>
      </c>
      <c r="D1678" t="s">
        <v>229</v>
      </c>
      <c r="E1678" t="s">
        <v>229</v>
      </c>
    </row>
    <row r="1679" spans="1:5" x14ac:dyDescent="0.25">
      <c r="A1679" t="s">
        <v>229</v>
      </c>
      <c r="B1679" t="s">
        <v>229</v>
      </c>
      <c r="C1679" t="s">
        <v>229</v>
      </c>
      <c r="D1679" t="s">
        <v>229</v>
      </c>
      <c r="E1679" t="s">
        <v>229</v>
      </c>
    </row>
    <row r="1680" spans="1:5" x14ac:dyDescent="0.25">
      <c r="A1680" t="s">
        <v>229</v>
      </c>
      <c r="B1680" t="s">
        <v>229</v>
      </c>
      <c r="C1680" t="s">
        <v>229</v>
      </c>
      <c r="D1680" t="s">
        <v>229</v>
      </c>
      <c r="E1680" t="s">
        <v>229</v>
      </c>
    </row>
    <row r="1681" spans="1:5" x14ac:dyDescent="0.25">
      <c r="A1681" t="s">
        <v>229</v>
      </c>
      <c r="B1681" t="s">
        <v>229</v>
      </c>
      <c r="C1681" t="s">
        <v>229</v>
      </c>
      <c r="D1681" t="s">
        <v>229</v>
      </c>
      <c r="E1681" t="s">
        <v>229</v>
      </c>
    </row>
    <row r="1682" spans="1:5" x14ac:dyDescent="0.25">
      <c r="A1682" t="s">
        <v>229</v>
      </c>
      <c r="B1682" t="s">
        <v>229</v>
      </c>
      <c r="C1682" t="s">
        <v>229</v>
      </c>
      <c r="D1682" t="s">
        <v>229</v>
      </c>
      <c r="E1682" t="s">
        <v>229</v>
      </c>
    </row>
    <row r="1683" spans="1:5" x14ac:dyDescent="0.25">
      <c r="A1683" t="s">
        <v>229</v>
      </c>
      <c r="B1683" t="s">
        <v>229</v>
      </c>
      <c r="C1683" t="s">
        <v>229</v>
      </c>
      <c r="D1683" t="s">
        <v>229</v>
      </c>
      <c r="E1683" t="s">
        <v>229</v>
      </c>
    </row>
    <row r="1684" spans="1:5" x14ac:dyDescent="0.25">
      <c r="A1684" t="s">
        <v>229</v>
      </c>
      <c r="B1684" t="s">
        <v>229</v>
      </c>
      <c r="C1684" t="s">
        <v>229</v>
      </c>
      <c r="D1684" t="s">
        <v>229</v>
      </c>
      <c r="E1684" t="s">
        <v>229</v>
      </c>
    </row>
    <row r="1685" spans="1:5" x14ac:dyDescent="0.25">
      <c r="A1685" t="s">
        <v>229</v>
      </c>
      <c r="B1685" t="s">
        <v>229</v>
      </c>
      <c r="C1685" t="s">
        <v>229</v>
      </c>
      <c r="D1685" t="s">
        <v>229</v>
      </c>
      <c r="E1685" t="s">
        <v>229</v>
      </c>
    </row>
    <row r="1686" spans="1:5" x14ac:dyDescent="0.25">
      <c r="A1686" t="s">
        <v>229</v>
      </c>
      <c r="B1686" t="s">
        <v>229</v>
      </c>
      <c r="C1686" t="s">
        <v>229</v>
      </c>
      <c r="D1686" t="s">
        <v>229</v>
      </c>
      <c r="E1686" t="s">
        <v>229</v>
      </c>
    </row>
    <row r="1687" spans="1:5" x14ac:dyDescent="0.25">
      <c r="A1687" t="s">
        <v>229</v>
      </c>
      <c r="B1687" t="s">
        <v>229</v>
      </c>
      <c r="C1687" t="s">
        <v>229</v>
      </c>
      <c r="D1687" t="s">
        <v>229</v>
      </c>
      <c r="E1687" t="s">
        <v>229</v>
      </c>
    </row>
    <row r="1688" spans="1:5" x14ac:dyDescent="0.25">
      <c r="A1688" t="s">
        <v>229</v>
      </c>
      <c r="B1688" t="s">
        <v>229</v>
      </c>
      <c r="C1688" t="s">
        <v>229</v>
      </c>
      <c r="D1688" t="s">
        <v>229</v>
      </c>
      <c r="E1688" t="s">
        <v>229</v>
      </c>
    </row>
    <row r="1689" spans="1:5" x14ac:dyDescent="0.25">
      <c r="A1689" t="s">
        <v>229</v>
      </c>
      <c r="B1689" t="s">
        <v>229</v>
      </c>
      <c r="C1689" t="s">
        <v>229</v>
      </c>
      <c r="D1689" t="s">
        <v>229</v>
      </c>
      <c r="E1689" t="s">
        <v>229</v>
      </c>
    </row>
    <row r="1690" spans="1:5" x14ac:dyDescent="0.25">
      <c r="A1690" t="s">
        <v>229</v>
      </c>
      <c r="B1690" t="s">
        <v>229</v>
      </c>
      <c r="C1690" t="s">
        <v>229</v>
      </c>
      <c r="D1690" t="s">
        <v>229</v>
      </c>
      <c r="E1690" t="s">
        <v>229</v>
      </c>
    </row>
    <row r="1691" spans="1:5" x14ac:dyDescent="0.25">
      <c r="A1691" t="s">
        <v>229</v>
      </c>
      <c r="B1691" t="s">
        <v>229</v>
      </c>
      <c r="C1691" t="s">
        <v>229</v>
      </c>
      <c r="D1691" t="s">
        <v>229</v>
      </c>
      <c r="E1691" t="s">
        <v>229</v>
      </c>
    </row>
    <row r="1692" spans="1:5" x14ac:dyDescent="0.25">
      <c r="A1692" t="s">
        <v>229</v>
      </c>
      <c r="B1692" t="s">
        <v>229</v>
      </c>
      <c r="C1692" t="s">
        <v>229</v>
      </c>
      <c r="D1692" t="s">
        <v>229</v>
      </c>
      <c r="E1692" t="s">
        <v>229</v>
      </c>
    </row>
    <row r="1693" spans="1:5" x14ac:dyDescent="0.25">
      <c r="A1693" t="s">
        <v>229</v>
      </c>
      <c r="B1693" t="s">
        <v>229</v>
      </c>
      <c r="C1693" t="s">
        <v>229</v>
      </c>
      <c r="D1693" t="s">
        <v>229</v>
      </c>
      <c r="E1693" t="s">
        <v>229</v>
      </c>
    </row>
    <row r="1694" spans="1:5" x14ac:dyDescent="0.25">
      <c r="A1694" t="s">
        <v>229</v>
      </c>
      <c r="B1694" t="s">
        <v>229</v>
      </c>
      <c r="C1694" t="s">
        <v>229</v>
      </c>
      <c r="D1694" t="s">
        <v>229</v>
      </c>
      <c r="E1694" t="s">
        <v>229</v>
      </c>
    </row>
    <row r="1695" spans="1:5" x14ac:dyDescent="0.25">
      <c r="A1695" t="s">
        <v>229</v>
      </c>
      <c r="B1695" t="s">
        <v>229</v>
      </c>
      <c r="C1695" t="s">
        <v>229</v>
      </c>
      <c r="D1695" t="s">
        <v>229</v>
      </c>
      <c r="E1695" t="s">
        <v>229</v>
      </c>
    </row>
    <row r="1696" spans="1:5" x14ac:dyDescent="0.25">
      <c r="A1696" t="s">
        <v>229</v>
      </c>
      <c r="B1696" t="s">
        <v>229</v>
      </c>
      <c r="C1696" t="s">
        <v>229</v>
      </c>
      <c r="D1696" t="s">
        <v>229</v>
      </c>
      <c r="E1696" t="s">
        <v>229</v>
      </c>
    </row>
    <row r="1697" spans="1:5" x14ac:dyDescent="0.25">
      <c r="A1697" t="s">
        <v>229</v>
      </c>
      <c r="B1697" t="s">
        <v>229</v>
      </c>
      <c r="C1697" t="s">
        <v>229</v>
      </c>
      <c r="D1697" t="s">
        <v>229</v>
      </c>
      <c r="E1697" t="s">
        <v>229</v>
      </c>
    </row>
    <row r="1698" spans="1:5" x14ac:dyDescent="0.25">
      <c r="A1698" t="s">
        <v>229</v>
      </c>
      <c r="B1698" t="s">
        <v>229</v>
      </c>
      <c r="C1698" t="s">
        <v>229</v>
      </c>
      <c r="D1698" t="s">
        <v>229</v>
      </c>
      <c r="E1698" t="s">
        <v>229</v>
      </c>
    </row>
    <row r="1699" spans="1:5" x14ac:dyDescent="0.25">
      <c r="A1699" t="s">
        <v>229</v>
      </c>
      <c r="B1699" t="s">
        <v>229</v>
      </c>
      <c r="C1699" t="s">
        <v>229</v>
      </c>
      <c r="D1699" t="s">
        <v>229</v>
      </c>
      <c r="E1699" t="s">
        <v>229</v>
      </c>
    </row>
    <row r="1700" spans="1:5" x14ac:dyDescent="0.25">
      <c r="A1700" t="s">
        <v>229</v>
      </c>
      <c r="B1700" t="s">
        <v>229</v>
      </c>
      <c r="C1700" t="s">
        <v>229</v>
      </c>
      <c r="D1700" t="s">
        <v>229</v>
      </c>
      <c r="E1700" t="s">
        <v>229</v>
      </c>
    </row>
    <row r="1701" spans="1:5" x14ac:dyDescent="0.25">
      <c r="A1701" t="s">
        <v>229</v>
      </c>
      <c r="B1701" t="s">
        <v>229</v>
      </c>
      <c r="C1701" t="s">
        <v>229</v>
      </c>
      <c r="D1701" t="s">
        <v>229</v>
      </c>
      <c r="E1701" t="s">
        <v>229</v>
      </c>
    </row>
    <row r="1702" spans="1:5" x14ac:dyDescent="0.25">
      <c r="A1702" t="s">
        <v>229</v>
      </c>
      <c r="B1702" t="s">
        <v>229</v>
      </c>
      <c r="C1702" t="s">
        <v>229</v>
      </c>
      <c r="D1702" t="s">
        <v>229</v>
      </c>
      <c r="E1702" t="s">
        <v>229</v>
      </c>
    </row>
    <row r="1703" spans="1:5" x14ac:dyDescent="0.25">
      <c r="A1703" t="s">
        <v>229</v>
      </c>
      <c r="B1703" t="s">
        <v>229</v>
      </c>
      <c r="C1703" t="s">
        <v>229</v>
      </c>
      <c r="D1703" t="s">
        <v>229</v>
      </c>
      <c r="E1703" t="s">
        <v>229</v>
      </c>
    </row>
    <row r="1704" spans="1:5" x14ac:dyDescent="0.25">
      <c r="A1704" t="s">
        <v>229</v>
      </c>
      <c r="B1704" t="s">
        <v>229</v>
      </c>
      <c r="C1704" t="s">
        <v>229</v>
      </c>
      <c r="D1704" t="s">
        <v>229</v>
      </c>
      <c r="E1704" t="s">
        <v>229</v>
      </c>
    </row>
    <row r="1705" spans="1:5" x14ac:dyDescent="0.25">
      <c r="A1705" t="s">
        <v>229</v>
      </c>
      <c r="B1705" t="s">
        <v>229</v>
      </c>
      <c r="C1705" t="s">
        <v>229</v>
      </c>
      <c r="D1705" t="s">
        <v>229</v>
      </c>
      <c r="E1705" t="s">
        <v>229</v>
      </c>
    </row>
    <row r="1706" spans="1:5" x14ac:dyDescent="0.25">
      <c r="A1706" t="s">
        <v>229</v>
      </c>
      <c r="B1706" t="s">
        <v>229</v>
      </c>
      <c r="C1706" t="s">
        <v>229</v>
      </c>
      <c r="D1706" t="s">
        <v>229</v>
      </c>
      <c r="E1706" t="s">
        <v>229</v>
      </c>
    </row>
    <row r="1707" spans="1:5" x14ac:dyDescent="0.25">
      <c r="A1707" t="s">
        <v>229</v>
      </c>
      <c r="B1707" t="s">
        <v>229</v>
      </c>
      <c r="C1707" t="s">
        <v>229</v>
      </c>
      <c r="D1707" t="s">
        <v>229</v>
      </c>
      <c r="E1707" t="s">
        <v>229</v>
      </c>
    </row>
    <row r="1708" spans="1:5" x14ac:dyDescent="0.25">
      <c r="A1708" t="s">
        <v>229</v>
      </c>
      <c r="B1708" t="s">
        <v>229</v>
      </c>
      <c r="C1708" t="s">
        <v>229</v>
      </c>
      <c r="D1708" t="s">
        <v>229</v>
      </c>
      <c r="E1708" t="s">
        <v>229</v>
      </c>
    </row>
    <row r="1709" spans="1:5" x14ac:dyDescent="0.25">
      <c r="A1709" t="s">
        <v>229</v>
      </c>
      <c r="B1709" t="s">
        <v>229</v>
      </c>
      <c r="C1709" t="s">
        <v>229</v>
      </c>
      <c r="D1709" t="s">
        <v>229</v>
      </c>
      <c r="E1709" t="s">
        <v>229</v>
      </c>
    </row>
    <row r="1710" spans="1:5" x14ac:dyDescent="0.25">
      <c r="A1710" t="s">
        <v>229</v>
      </c>
      <c r="B1710" t="s">
        <v>229</v>
      </c>
      <c r="C1710" t="s">
        <v>229</v>
      </c>
      <c r="D1710" t="s">
        <v>229</v>
      </c>
      <c r="E1710" t="s">
        <v>229</v>
      </c>
    </row>
    <row r="1711" spans="1:5" x14ac:dyDescent="0.25">
      <c r="A1711" t="s">
        <v>229</v>
      </c>
      <c r="B1711" t="s">
        <v>229</v>
      </c>
      <c r="C1711" t="s">
        <v>229</v>
      </c>
      <c r="D1711" t="s">
        <v>229</v>
      </c>
      <c r="E1711" t="s">
        <v>229</v>
      </c>
    </row>
    <row r="1712" spans="1:5" x14ac:dyDescent="0.25">
      <c r="A1712" t="s">
        <v>229</v>
      </c>
      <c r="B1712" t="s">
        <v>229</v>
      </c>
      <c r="C1712" t="s">
        <v>229</v>
      </c>
      <c r="D1712" t="s">
        <v>229</v>
      </c>
      <c r="E1712" t="s">
        <v>229</v>
      </c>
    </row>
    <row r="1713" spans="1:5" x14ac:dyDescent="0.25">
      <c r="A1713" t="s">
        <v>229</v>
      </c>
      <c r="B1713" t="s">
        <v>229</v>
      </c>
      <c r="C1713" t="s">
        <v>229</v>
      </c>
      <c r="D1713" t="s">
        <v>229</v>
      </c>
      <c r="E1713" t="s">
        <v>229</v>
      </c>
    </row>
    <row r="1714" spans="1:5" x14ac:dyDescent="0.25">
      <c r="A1714" t="s">
        <v>229</v>
      </c>
      <c r="B1714" t="s">
        <v>229</v>
      </c>
      <c r="C1714" t="s">
        <v>229</v>
      </c>
      <c r="D1714" t="s">
        <v>229</v>
      </c>
      <c r="E1714" t="s">
        <v>229</v>
      </c>
    </row>
    <row r="1715" spans="1:5" x14ac:dyDescent="0.25">
      <c r="A1715" t="s">
        <v>229</v>
      </c>
      <c r="B1715" t="s">
        <v>229</v>
      </c>
      <c r="C1715" t="s">
        <v>229</v>
      </c>
      <c r="D1715" t="s">
        <v>229</v>
      </c>
      <c r="E1715" t="s">
        <v>229</v>
      </c>
    </row>
    <row r="1716" spans="1:5" x14ac:dyDescent="0.25">
      <c r="A1716" t="s">
        <v>229</v>
      </c>
      <c r="B1716" t="s">
        <v>229</v>
      </c>
      <c r="C1716" t="s">
        <v>229</v>
      </c>
      <c r="D1716" t="s">
        <v>229</v>
      </c>
      <c r="E1716" t="s">
        <v>229</v>
      </c>
    </row>
    <row r="1717" spans="1:5" x14ac:dyDescent="0.25">
      <c r="A1717" t="s">
        <v>229</v>
      </c>
      <c r="B1717" t="s">
        <v>229</v>
      </c>
      <c r="C1717" t="s">
        <v>229</v>
      </c>
      <c r="D1717" t="s">
        <v>229</v>
      </c>
      <c r="E1717" t="s">
        <v>229</v>
      </c>
    </row>
    <row r="1718" spans="1:5" x14ac:dyDescent="0.25">
      <c r="A1718" t="s">
        <v>229</v>
      </c>
      <c r="B1718" t="s">
        <v>229</v>
      </c>
      <c r="C1718" t="s">
        <v>229</v>
      </c>
      <c r="D1718" t="s">
        <v>229</v>
      </c>
      <c r="E1718" t="s">
        <v>229</v>
      </c>
    </row>
    <row r="1719" spans="1:5" x14ac:dyDescent="0.25">
      <c r="A1719" t="s">
        <v>229</v>
      </c>
      <c r="B1719" t="s">
        <v>229</v>
      </c>
      <c r="C1719" t="s">
        <v>229</v>
      </c>
      <c r="D1719" t="s">
        <v>229</v>
      </c>
      <c r="E1719" t="s">
        <v>229</v>
      </c>
    </row>
    <row r="1720" spans="1:5" x14ac:dyDescent="0.25">
      <c r="A1720" t="s">
        <v>229</v>
      </c>
      <c r="B1720" t="s">
        <v>229</v>
      </c>
      <c r="C1720" t="s">
        <v>229</v>
      </c>
      <c r="D1720" t="s">
        <v>229</v>
      </c>
      <c r="E1720" t="s">
        <v>229</v>
      </c>
    </row>
    <row r="1721" spans="1:5" x14ac:dyDescent="0.25">
      <c r="A1721" t="s">
        <v>229</v>
      </c>
      <c r="B1721" t="s">
        <v>229</v>
      </c>
      <c r="C1721" t="s">
        <v>229</v>
      </c>
      <c r="D1721" t="s">
        <v>229</v>
      </c>
      <c r="E1721" t="s">
        <v>229</v>
      </c>
    </row>
    <row r="1722" spans="1:5" x14ac:dyDescent="0.25">
      <c r="A1722" t="s">
        <v>229</v>
      </c>
      <c r="B1722" t="s">
        <v>229</v>
      </c>
      <c r="C1722" t="s">
        <v>229</v>
      </c>
      <c r="D1722" t="s">
        <v>229</v>
      </c>
      <c r="E1722" t="s">
        <v>229</v>
      </c>
    </row>
    <row r="1723" spans="1:5" x14ac:dyDescent="0.25">
      <c r="A1723" t="s">
        <v>229</v>
      </c>
      <c r="B1723" t="s">
        <v>229</v>
      </c>
      <c r="C1723" t="s">
        <v>229</v>
      </c>
      <c r="D1723" t="s">
        <v>229</v>
      </c>
      <c r="E1723" t="s">
        <v>229</v>
      </c>
    </row>
    <row r="1724" spans="1:5" x14ac:dyDescent="0.25">
      <c r="A1724" t="s">
        <v>229</v>
      </c>
      <c r="B1724" t="s">
        <v>229</v>
      </c>
      <c r="C1724" t="s">
        <v>229</v>
      </c>
      <c r="D1724" t="s">
        <v>229</v>
      </c>
      <c r="E1724" t="s">
        <v>229</v>
      </c>
    </row>
    <row r="1725" spans="1:5" x14ac:dyDescent="0.25">
      <c r="A1725" t="s">
        <v>229</v>
      </c>
      <c r="B1725" t="s">
        <v>229</v>
      </c>
      <c r="C1725" t="s">
        <v>229</v>
      </c>
      <c r="D1725" t="s">
        <v>229</v>
      </c>
      <c r="E1725" t="s">
        <v>229</v>
      </c>
    </row>
    <row r="1726" spans="1:5" x14ac:dyDescent="0.25">
      <c r="A1726" t="s">
        <v>229</v>
      </c>
      <c r="B1726" t="s">
        <v>229</v>
      </c>
      <c r="C1726" t="s">
        <v>229</v>
      </c>
      <c r="D1726" t="s">
        <v>229</v>
      </c>
      <c r="E1726" t="s">
        <v>229</v>
      </c>
    </row>
    <row r="1727" spans="1:5" x14ac:dyDescent="0.25">
      <c r="A1727" t="s">
        <v>229</v>
      </c>
      <c r="B1727" t="s">
        <v>229</v>
      </c>
      <c r="C1727" t="s">
        <v>229</v>
      </c>
      <c r="D1727" t="s">
        <v>229</v>
      </c>
      <c r="E1727" t="s">
        <v>229</v>
      </c>
    </row>
    <row r="1728" spans="1:5" x14ac:dyDescent="0.25">
      <c r="A1728" t="s">
        <v>229</v>
      </c>
      <c r="B1728" t="s">
        <v>229</v>
      </c>
      <c r="C1728" t="s">
        <v>229</v>
      </c>
      <c r="D1728" t="s">
        <v>229</v>
      </c>
      <c r="E1728" t="s">
        <v>229</v>
      </c>
    </row>
    <row r="1729" spans="1:5" x14ac:dyDescent="0.25">
      <c r="A1729" t="s">
        <v>229</v>
      </c>
      <c r="B1729" t="s">
        <v>229</v>
      </c>
      <c r="C1729" t="s">
        <v>229</v>
      </c>
      <c r="D1729" t="s">
        <v>229</v>
      </c>
      <c r="E1729" t="s">
        <v>229</v>
      </c>
    </row>
    <row r="1730" spans="1:5" x14ac:dyDescent="0.25">
      <c r="A1730" t="s">
        <v>229</v>
      </c>
      <c r="B1730" t="s">
        <v>229</v>
      </c>
      <c r="C1730" t="s">
        <v>229</v>
      </c>
      <c r="D1730" t="s">
        <v>229</v>
      </c>
      <c r="E1730" t="s">
        <v>229</v>
      </c>
    </row>
    <row r="1731" spans="1:5" x14ac:dyDescent="0.25">
      <c r="A1731" t="s">
        <v>229</v>
      </c>
      <c r="B1731" t="s">
        <v>229</v>
      </c>
      <c r="C1731" t="s">
        <v>229</v>
      </c>
      <c r="D1731" t="s">
        <v>229</v>
      </c>
      <c r="E1731" t="s">
        <v>229</v>
      </c>
    </row>
    <row r="1732" spans="1:5" x14ac:dyDescent="0.25">
      <c r="A1732" t="s">
        <v>229</v>
      </c>
      <c r="B1732" t="s">
        <v>229</v>
      </c>
      <c r="C1732" t="s">
        <v>229</v>
      </c>
      <c r="D1732" t="s">
        <v>229</v>
      </c>
      <c r="E1732" t="s">
        <v>229</v>
      </c>
    </row>
    <row r="1733" spans="1:5" x14ac:dyDescent="0.25">
      <c r="A1733" t="s">
        <v>229</v>
      </c>
      <c r="B1733" t="s">
        <v>229</v>
      </c>
      <c r="C1733" t="s">
        <v>229</v>
      </c>
      <c r="D1733" t="s">
        <v>229</v>
      </c>
      <c r="E1733" t="s">
        <v>229</v>
      </c>
    </row>
    <row r="1734" spans="1:5" x14ac:dyDescent="0.25">
      <c r="A1734" t="s">
        <v>229</v>
      </c>
      <c r="B1734" t="s">
        <v>229</v>
      </c>
      <c r="C1734" t="s">
        <v>229</v>
      </c>
      <c r="D1734" t="s">
        <v>229</v>
      </c>
      <c r="E1734" t="s">
        <v>229</v>
      </c>
    </row>
    <row r="1735" spans="1:5" x14ac:dyDescent="0.25">
      <c r="A1735" t="s">
        <v>229</v>
      </c>
      <c r="B1735" t="s">
        <v>229</v>
      </c>
      <c r="C1735" t="s">
        <v>229</v>
      </c>
      <c r="D1735" t="s">
        <v>229</v>
      </c>
      <c r="E1735" t="s">
        <v>229</v>
      </c>
    </row>
    <row r="1736" spans="1:5" x14ac:dyDescent="0.25">
      <c r="A1736" t="s">
        <v>229</v>
      </c>
      <c r="B1736" t="s">
        <v>229</v>
      </c>
      <c r="C1736" t="s">
        <v>229</v>
      </c>
      <c r="D1736" t="s">
        <v>229</v>
      </c>
      <c r="E1736" t="s">
        <v>229</v>
      </c>
    </row>
    <row r="1737" spans="1:5" x14ac:dyDescent="0.25">
      <c r="A1737" t="s">
        <v>229</v>
      </c>
      <c r="B1737" t="s">
        <v>229</v>
      </c>
      <c r="C1737" t="s">
        <v>229</v>
      </c>
      <c r="D1737" t="s">
        <v>229</v>
      </c>
      <c r="E1737" t="s">
        <v>229</v>
      </c>
    </row>
    <row r="1738" spans="1:5" x14ac:dyDescent="0.25">
      <c r="A1738" t="s">
        <v>229</v>
      </c>
      <c r="B1738" t="s">
        <v>229</v>
      </c>
      <c r="C1738" t="s">
        <v>229</v>
      </c>
      <c r="D1738" t="s">
        <v>229</v>
      </c>
      <c r="E1738" t="s">
        <v>229</v>
      </c>
    </row>
    <row r="1739" spans="1:5" x14ac:dyDescent="0.25">
      <c r="A1739" t="s">
        <v>229</v>
      </c>
      <c r="B1739" t="s">
        <v>229</v>
      </c>
      <c r="C1739" t="s">
        <v>229</v>
      </c>
      <c r="D1739" t="s">
        <v>229</v>
      </c>
      <c r="E1739" t="s">
        <v>229</v>
      </c>
    </row>
    <row r="1740" spans="1:5" x14ac:dyDescent="0.25">
      <c r="A1740" t="s">
        <v>229</v>
      </c>
      <c r="B1740" t="s">
        <v>229</v>
      </c>
      <c r="C1740" t="s">
        <v>229</v>
      </c>
      <c r="D1740" t="s">
        <v>229</v>
      </c>
      <c r="E1740" t="s">
        <v>229</v>
      </c>
    </row>
    <row r="1741" spans="1:5" x14ac:dyDescent="0.25">
      <c r="A1741" t="s">
        <v>229</v>
      </c>
      <c r="B1741" t="s">
        <v>229</v>
      </c>
      <c r="C1741" t="s">
        <v>229</v>
      </c>
      <c r="D1741" t="s">
        <v>229</v>
      </c>
      <c r="E1741" t="s">
        <v>229</v>
      </c>
    </row>
    <row r="1742" spans="1:5" x14ac:dyDescent="0.25">
      <c r="A1742" t="s">
        <v>229</v>
      </c>
      <c r="B1742" t="s">
        <v>229</v>
      </c>
      <c r="C1742" t="s">
        <v>229</v>
      </c>
      <c r="D1742" t="s">
        <v>229</v>
      </c>
      <c r="E1742" t="s">
        <v>229</v>
      </c>
    </row>
    <row r="1743" spans="1:5" x14ac:dyDescent="0.25">
      <c r="A1743" t="s">
        <v>229</v>
      </c>
      <c r="B1743" t="s">
        <v>229</v>
      </c>
      <c r="C1743" t="s">
        <v>229</v>
      </c>
      <c r="D1743" t="s">
        <v>229</v>
      </c>
      <c r="E1743" t="s">
        <v>229</v>
      </c>
    </row>
    <row r="1744" spans="1:5" x14ac:dyDescent="0.25">
      <c r="A1744" t="s">
        <v>229</v>
      </c>
      <c r="B1744" t="s">
        <v>229</v>
      </c>
      <c r="C1744" t="s">
        <v>229</v>
      </c>
      <c r="D1744" t="s">
        <v>229</v>
      </c>
      <c r="E1744" t="s">
        <v>229</v>
      </c>
    </row>
    <row r="1745" spans="1:5" x14ac:dyDescent="0.25">
      <c r="A1745" t="s">
        <v>229</v>
      </c>
      <c r="B1745" t="s">
        <v>229</v>
      </c>
      <c r="C1745" t="s">
        <v>229</v>
      </c>
      <c r="D1745" t="s">
        <v>229</v>
      </c>
      <c r="E1745" t="s">
        <v>229</v>
      </c>
    </row>
    <row r="1746" spans="1:5" x14ac:dyDescent="0.25">
      <c r="A1746" t="s">
        <v>229</v>
      </c>
      <c r="B1746" t="s">
        <v>229</v>
      </c>
      <c r="C1746" t="s">
        <v>229</v>
      </c>
      <c r="D1746" t="s">
        <v>229</v>
      </c>
      <c r="E1746" t="s">
        <v>229</v>
      </c>
    </row>
    <row r="1747" spans="1:5" x14ac:dyDescent="0.25">
      <c r="A1747" t="s">
        <v>229</v>
      </c>
      <c r="B1747" t="s">
        <v>229</v>
      </c>
      <c r="C1747" t="s">
        <v>229</v>
      </c>
      <c r="D1747" t="s">
        <v>229</v>
      </c>
      <c r="E1747" t="s">
        <v>229</v>
      </c>
    </row>
    <row r="1748" spans="1:5" x14ac:dyDescent="0.25">
      <c r="A1748" t="s">
        <v>229</v>
      </c>
      <c r="B1748" t="s">
        <v>229</v>
      </c>
      <c r="C1748" t="s">
        <v>229</v>
      </c>
      <c r="D1748" t="s">
        <v>229</v>
      </c>
      <c r="E1748" t="s">
        <v>229</v>
      </c>
    </row>
    <row r="1749" spans="1:5" x14ac:dyDescent="0.25">
      <c r="A1749" t="s">
        <v>229</v>
      </c>
      <c r="B1749" t="s">
        <v>229</v>
      </c>
      <c r="C1749" t="s">
        <v>229</v>
      </c>
      <c r="D1749" t="s">
        <v>229</v>
      </c>
      <c r="E1749" t="s">
        <v>229</v>
      </c>
    </row>
    <row r="1750" spans="1:5" x14ac:dyDescent="0.25">
      <c r="A1750" t="s">
        <v>229</v>
      </c>
      <c r="B1750" t="s">
        <v>229</v>
      </c>
      <c r="C1750" t="s">
        <v>229</v>
      </c>
      <c r="D1750" t="s">
        <v>229</v>
      </c>
      <c r="E1750" t="s">
        <v>229</v>
      </c>
    </row>
    <row r="1751" spans="1:5" x14ac:dyDescent="0.25">
      <c r="A1751" t="s">
        <v>229</v>
      </c>
      <c r="B1751" t="s">
        <v>229</v>
      </c>
      <c r="C1751" t="s">
        <v>229</v>
      </c>
      <c r="D1751" t="s">
        <v>229</v>
      </c>
      <c r="E1751" t="s">
        <v>229</v>
      </c>
    </row>
    <row r="1752" spans="1:5" x14ac:dyDescent="0.25">
      <c r="A1752" t="s">
        <v>229</v>
      </c>
      <c r="B1752" t="s">
        <v>229</v>
      </c>
      <c r="C1752" t="s">
        <v>229</v>
      </c>
      <c r="D1752" t="s">
        <v>229</v>
      </c>
      <c r="E1752" t="s">
        <v>229</v>
      </c>
    </row>
    <row r="1753" spans="1:5" x14ac:dyDescent="0.25">
      <c r="A1753" t="s">
        <v>229</v>
      </c>
      <c r="B1753" t="s">
        <v>229</v>
      </c>
      <c r="C1753" t="s">
        <v>229</v>
      </c>
      <c r="D1753" t="s">
        <v>229</v>
      </c>
      <c r="E1753" t="s">
        <v>229</v>
      </c>
    </row>
    <row r="1754" spans="1:5" x14ac:dyDescent="0.25">
      <c r="A1754" t="s">
        <v>229</v>
      </c>
      <c r="B1754" t="s">
        <v>229</v>
      </c>
      <c r="C1754" t="s">
        <v>229</v>
      </c>
      <c r="D1754" t="s">
        <v>229</v>
      </c>
      <c r="E1754" t="s">
        <v>229</v>
      </c>
    </row>
    <row r="1755" spans="1:5" x14ac:dyDescent="0.25">
      <c r="A1755" t="s">
        <v>229</v>
      </c>
      <c r="B1755" t="s">
        <v>229</v>
      </c>
      <c r="C1755" t="s">
        <v>229</v>
      </c>
      <c r="D1755" t="s">
        <v>229</v>
      </c>
      <c r="E1755" t="s">
        <v>229</v>
      </c>
    </row>
    <row r="1756" spans="1:5" x14ac:dyDescent="0.25">
      <c r="A1756" t="s">
        <v>229</v>
      </c>
      <c r="B1756" t="s">
        <v>229</v>
      </c>
      <c r="C1756" t="s">
        <v>229</v>
      </c>
      <c r="D1756" t="s">
        <v>229</v>
      </c>
      <c r="E1756" t="s">
        <v>229</v>
      </c>
    </row>
    <row r="1757" spans="1:5" x14ac:dyDescent="0.25">
      <c r="A1757" t="s">
        <v>229</v>
      </c>
      <c r="B1757" t="s">
        <v>229</v>
      </c>
      <c r="C1757" t="s">
        <v>229</v>
      </c>
      <c r="D1757" t="s">
        <v>229</v>
      </c>
      <c r="E1757" t="s">
        <v>229</v>
      </c>
    </row>
    <row r="1758" spans="1:5" x14ac:dyDescent="0.25">
      <c r="A1758" t="s">
        <v>229</v>
      </c>
      <c r="B1758" t="s">
        <v>229</v>
      </c>
      <c r="C1758" t="s">
        <v>229</v>
      </c>
      <c r="D1758" t="s">
        <v>229</v>
      </c>
      <c r="E1758" t="s">
        <v>229</v>
      </c>
    </row>
    <row r="1759" spans="1:5" x14ac:dyDescent="0.25">
      <c r="A1759" t="s">
        <v>229</v>
      </c>
      <c r="B1759" t="s">
        <v>229</v>
      </c>
      <c r="C1759" t="s">
        <v>229</v>
      </c>
      <c r="D1759" t="s">
        <v>229</v>
      </c>
      <c r="E1759" t="s">
        <v>229</v>
      </c>
    </row>
    <row r="1760" spans="1:5" x14ac:dyDescent="0.25">
      <c r="A1760" t="s">
        <v>229</v>
      </c>
      <c r="B1760" t="s">
        <v>229</v>
      </c>
      <c r="C1760" t="s">
        <v>229</v>
      </c>
      <c r="D1760" t="s">
        <v>229</v>
      </c>
      <c r="E1760" t="s">
        <v>229</v>
      </c>
    </row>
    <row r="1761" spans="1:5" x14ac:dyDescent="0.25">
      <c r="A1761" t="s">
        <v>229</v>
      </c>
      <c r="B1761" t="s">
        <v>229</v>
      </c>
      <c r="C1761" t="s">
        <v>229</v>
      </c>
      <c r="D1761" t="s">
        <v>229</v>
      </c>
      <c r="E1761" t="s">
        <v>229</v>
      </c>
    </row>
    <row r="1762" spans="1:5" x14ac:dyDescent="0.25">
      <c r="A1762" t="s">
        <v>229</v>
      </c>
      <c r="B1762" t="s">
        <v>229</v>
      </c>
      <c r="C1762" t="s">
        <v>229</v>
      </c>
      <c r="D1762" t="s">
        <v>229</v>
      </c>
      <c r="E1762" t="s">
        <v>229</v>
      </c>
    </row>
    <row r="1763" spans="1:5" x14ac:dyDescent="0.25">
      <c r="A1763" t="s">
        <v>229</v>
      </c>
      <c r="B1763" t="s">
        <v>229</v>
      </c>
      <c r="C1763" t="s">
        <v>229</v>
      </c>
      <c r="D1763" t="s">
        <v>229</v>
      </c>
      <c r="E1763" t="s">
        <v>229</v>
      </c>
    </row>
    <row r="1764" spans="1:5" x14ac:dyDescent="0.25">
      <c r="A1764" t="s">
        <v>229</v>
      </c>
      <c r="B1764" t="s">
        <v>229</v>
      </c>
      <c r="C1764" t="s">
        <v>229</v>
      </c>
      <c r="D1764" t="s">
        <v>229</v>
      </c>
      <c r="E1764" t="s">
        <v>229</v>
      </c>
    </row>
    <row r="1765" spans="1:5" x14ac:dyDescent="0.25">
      <c r="A1765" t="s">
        <v>229</v>
      </c>
      <c r="B1765" t="s">
        <v>229</v>
      </c>
      <c r="C1765" t="s">
        <v>229</v>
      </c>
      <c r="D1765" t="s">
        <v>229</v>
      </c>
      <c r="E1765" t="s">
        <v>229</v>
      </c>
    </row>
    <row r="1766" spans="1:5" x14ac:dyDescent="0.25">
      <c r="A1766" t="s">
        <v>229</v>
      </c>
      <c r="B1766" t="s">
        <v>229</v>
      </c>
      <c r="C1766" t="s">
        <v>229</v>
      </c>
      <c r="D1766" t="s">
        <v>229</v>
      </c>
      <c r="E1766" t="s">
        <v>229</v>
      </c>
    </row>
    <row r="1767" spans="1:5" x14ac:dyDescent="0.25">
      <c r="A1767" t="s">
        <v>229</v>
      </c>
      <c r="B1767" t="s">
        <v>229</v>
      </c>
      <c r="C1767" t="s">
        <v>229</v>
      </c>
      <c r="D1767" t="s">
        <v>229</v>
      </c>
      <c r="E1767" t="s">
        <v>229</v>
      </c>
    </row>
    <row r="1768" spans="1:5" x14ac:dyDescent="0.25">
      <c r="A1768" t="s">
        <v>229</v>
      </c>
      <c r="B1768" t="s">
        <v>229</v>
      </c>
      <c r="C1768" t="s">
        <v>229</v>
      </c>
      <c r="D1768" t="s">
        <v>229</v>
      </c>
      <c r="E1768" t="s">
        <v>229</v>
      </c>
    </row>
    <row r="1769" spans="1:5" x14ac:dyDescent="0.25">
      <c r="A1769" t="s">
        <v>229</v>
      </c>
      <c r="B1769" t="s">
        <v>229</v>
      </c>
      <c r="C1769" t="s">
        <v>229</v>
      </c>
      <c r="D1769" t="s">
        <v>229</v>
      </c>
      <c r="E1769" t="s">
        <v>229</v>
      </c>
    </row>
    <row r="1770" spans="1:5" x14ac:dyDescent="0.25">
      <c r="A1770" t="s">
        <v>229</v>
      </c>
      <c r="B1770" t="s">
        <v>229</v>
      </c>
      <c r="C1770" t="s">
        <v>229</v>
      </c>
      <c r="D1770" t="s">
        <v>229</v>
      </c>
      <c r="E1770" t="s">
        <v>229</v>
      </c>
    </row>
    <row r="1771" spans="1:5" x14ac:dyDescent="0.25">
      <c r="A1771" t="s">
        <v>229</v>
      </c>
      <c r="B1771" t="s">
        <v>229</v>
      </c>
      <c r="C1771" t="s">
        <v>229</v>
      </c>
      <c r="D1771" t="s">
        <v>229</v>
      </c>
      <c r="E1771" t="s">
        <v>229</v>
      </c>
    </row>
    <row r="1772" spans="1:5" x14ac:dyDescent="0.25">
      <c r="A1772" t="s">
        <v>229</v>
      </c>
      <c r="B1772" t="s">
        <v>229</v>
      </c>
      <c r="C1772" t="s">
        <v>229</v>
      </c>
      <c r="D1772" t="s">
        <v>229</v>
      </c>
      <c r="E1772" t="s">
        <v>229</v>
      </c>
    </row>
    <row r="1773" spans="1:5" x14ac:dyDescent="0.25">
      <c r="A1773" t="s">
        <v>229</v>
      </c>
      <c r="B1773" t="s">
        <v>229</v>
      </c>
      <c r="C1773" t="s">
        <v>229</v>
      </c>
      <c r="D1773" t="s">
        <v>229</v>
      </c>
      <c r="E1773" t="s">
        <v>229</v>
      </c>
    </row>
    <row r="1774" spans="1:5" x14ac:dyDescent="0.25">
      <c r="A1774" t="s">
        <v>229</v>
      </c>
      <c r="B1774" t="s">
        <v>229</v>
      </c>
      <c r="C1774" t="s">
        <v>229</v>
      </c>
      <c r="D1774" t="s">
        <v>229</v>
      </c>
      <c r="E1774" t="s">
        <v>229</v>
      </c>
    </row>
    <row r="1775" spans="1:5" x14ac:dyDescent="0.25">
      <c r="A1775" t="s">
        <v>229</v>
      </c>
      <c r="B1775" t="s">
        <v>229</v>
      </c>
      <c r="C1775" t="s">
        <v>229</v>
      </c>
      <c r="D1775" t="s">
        <v>229</v>
      </c>
      <c r="E1775" t="s">
        <v>229</v>
      </c>
    </row>
    <row r="1776" spans="1:5" x14ac:dyDescent="0.25">
      <c r="A1776" t="s">
        <v>229</v>
      </c>
      <c r="B1776" t="s">
        <v>229</v>
      </c>
      <c r="C1776" t="s">
        <v>229</v>
      </c>
      <c r="D1776" t="s">
        <v>229</v>
      </c>
      <c r="E1776" t="s">
        <v>229</v>
      </c>
    </row>
    <row r="1777" spans="1:5" x14ac:dyDescent="0.25">
      <c r="A1777" t="s">
        <v>229</v>
      </c>
      <c r="B1777" t="s">
        <v>229</v>
      </c>
      <c r="C1777" t="s">
        <v>229</v>
      </c>
      <c r="D1777" t="s">
        <v>229</v>
      </c>
      <c r="E1777" t="s">
        <v>229</v>
      </c>
    </row>
    <row r="1778" spans="1:5" x14ac:dyDescent="0.25">
      <c r="A1778" t="s">
        <v>229</v>
      </c>
      <c r="B1778" t="s">
        <v>229</v>
      </c>
      <c r="C1778" t="s">
        <v>229</v>
      </c>
      <c r="D1778" t="s">
        <v>229</v>
      </c>
      <c r="E1778" t="s">
        <v>229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Introduction</vt:lpstr>
      <vt:lpstr>Liquid_Reference_Curve</vt:lpstr>
      <vt:lpstr>Illiquid_Reference_Curve</vt:lpstr>
      <vt:lpstr>Market_Curves</vt:lpstr>
      <vt:lpstr>Liquid_Ref_Curve_Construction</vt:lpstr>
      <vt:lpstr>Illiquid_Ref_Curve_Construction</vt:lpstr>
      <vt:lpstr>Securities_List_for_Review</vt:lpstr>
      <vt:lpstr>illiquid_ref_curve</vt:lpstr>
      <vt:lpstr>liquid_ref_curve</vt:lpstr>
      <vt:lpstr>market_curves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Vu Nguyen</dc:creator>
  <cp:lastModifiedBy>Guillaume Bellavance</cp:lastModifiedBy>
  <dcterms:created xsi:type="dcterms:W3CDTF">2021-05-07T14:52:16Z</dcterms:created>
  <dcterms:modified xsi:type="dcterms:W3CDTF">2025-06-02T19:17:40Z</dcterms:modified>
</cp:coreProperties>
</file>